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WEB_ovzduší\OEZ\Soubory ke stažení\EMISE01_bilance\Dokumenty EMEP\1_Methodology_calculation\"/>
    </mc:Choice>
  </mc:AlternateContent>
  <bookViews>
    <workbookView xWindow="0" yWindow="0" windowWidth="28770" windowHeight="4800" activeTab="2"/>
  </bookViews>
  <sheets>
    <sheet name="reported data" sheetId="3" r:id="rId1"/>
    <sheet name="calculation_NMVOC" sheetId="1" r:id="rId2"/>
    <sheet name="calculation_NH3" sheetId="5" r:id="rId3"/>
  </sheets>
  <definedNames>
    <definedName name="_xlnm._FilterDatabase" localSheetId="1" hidden="1">calculation_NMVOC!$A$1:$D$55</definedName>
    <definedName name="_xlnm._FilterDatabase" localSheetId="0" hidden="1">'reported data'!$A$1:$AD$67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1" i="3" l="1"/>
  <c r="AD70" i="3"/>
  <c r="AD69" i="3"/>
  <c r="AD68" i="3"/>
  <c r="G70" i="3"/>
  <c r="E69" i="1"/>
  <c r="E68" i="1"/>
  <c r="D69" i="1"/>
  <c r="D68" i="1"/>
  <c r="E71" i="3" l="1"/>
  <c r="E70" i="3"/>
  <c r="E35" i="5"/>
  <c r="D35" i="5"/>
  <c r="E69" i="3" l="1"/>
  <c r="G68" i="3"/>
  <c r="D34" i="5"/>
  <c r="E34" i="5" s="1"/>
  <c r="D67" i="1"/>
  <c r="E67" i="1" s="1"/>
  <c r="D66" i="1"/>
  <c r="E68" i="3" s="1"/>
  <c r="E66" i="1" l="1"/>
  <c r="E19" i="5"/>
  <c r="G38" i="3" s="1"/>
  <c r="E11" i="5"/>
  <c r="G22" i="3" s="1"/>
  <c r="E4" i="5"/>
  <c r="E3" i="5"/>
  <c r="D3" i="5"/>
  <c r="D4" i="5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G20" i="3" s="1"/>
  <c r="D11" i="5"/>
  <c r="D12" i="5"/>
  <c r="E12" i="5" s="1"/>
  <c r="G24" i="3" s="1"/>
  <c r="D13" i="5"/>
  <c r="E13" i="5" s="1"/>
  <c r="G26" i="3" s="1"/>
  <c r="D14" i="5"/>
  <c r="E14" i="5" s="1"/>
  <c r="G28" i="3" s="1"/>
  <c r="D15" i="5"/>
  <c r="E15" i="5" s="1"/>
  <c r="G30" i="3" s="1"/>
  <c r="D16" i="5"/>
  <c r="E16" i="5" s="1"/>
  <c r="G32" i="3" s="1"/>
  <c r="D17" i="5"/>
  <c r="E17" i="5" s="1"/>
  <c r="G34" i="3" s="1"/>
  <c r="D18" i="5"/>
  <c r="E18" i="5" s="1"/>
  <c r="G36" i="3" s="1"/>
  <c r="D19" i="5"/>
  <c r="D20" i="5"/>
  <c r="E20" i="5" s="1"/>
  <c r="G40" i="3" s="1"/>
  <c r="D21" i="5"/>
  <c r="E21" i="5" s="1"/>
  <c r="G42" i="3" s="1"/>
  <c r="D22" i="5"/>
  <c r="E22" i="5" s="1"/>
  <c r="G44" i="3" s="1"/>
  <c r="D23" i="5"/>
  <c r="E23" i="5" s="1"/>
  <c r="G46" i="3" s="1"/>
  <c r="D24" i="5"/>
  <c r="E24" i="5" s="1"/>
  <c r="G48" i="3" s="1"/>
  <c r="D25" i="5"/>
  <c r="E25" i="5" s="1"/>
  <c r="G50" i="3" s="1"/>
  <c r="D26" i="5"/>
  <c r="E26" i="5" s="1"/>
  <c r="G52" i="3" s="1"/>
  <c r="D27" i="5"/>
  <c r="E27" i="5" s="1"/>
  <c r="G54" i="3" s="1"/>
  <c r="D28" i="5"/>
  <c r="E28" i="5" s="1"/>
  <c r="G56" i="3" s="1"/>
  <c r="D29" i="5"/>
  <c r="E29" i="5" s="1"/>
  <c r="G58" i="3" s="1"/>
  <c r="D30" i="5"/>
  <c r="E30" i="5" s="1"/>
  <c r="G60" i="3" s="1"/>
  <c r="D31" i="5"/>
  <c r="E31" i="5" s="1"/>
  <c r="G62" i="3" s="1"/>
  <c r="D32" i="5"/>
  <c r="E32" i="5" s="1"/>
  <c r="G64" i="3" s="1"/>
  <c r="D33" i="5"/>
  <c r="E33" i="5" s="1"/>
  <c r="G66" i="3" s="1"/>
  <c r="D2" i="5"/>
  <c r="E2" i="5" s="1"/>
  <c r="G18" i="3" l="1"/>
  <c r="G16" i="3"/>
  <c r="G14" i="3"/>
  <c r="G12" i="3"/>
  <c r="G10" i="3"/>
  <c r="G8" i="3"/>
  <c r="G6" i="3"/>
  <c r="G4" i="3"/>
  <c r="AD67" i="3" l="1"/>
  <c r="AD66" i="3"/>
  <c r="D65" i="1"/>
  <c r="E65" i="1" s="1"/>
  <c r="D64" i="1"/>
  <c r="E66" i="3" s="1"/>
  <c r="E64" i="1" l="1"/>
  <c r="E67" i="3"/>
  <c r="AD65" i="3"/>
  <c r="AD64" i="3"/>
  <c r="D63" i="1"/>
  <c r="E63" i="1" s="1"/>
  <c r="D62" i="1"/>
  <c r="E62" i="1" s="1"/>
  <c r="E65" i="3" l="1"/>
  <c r="E64" i="3"/>
  <c r="D61" i="1"/>
  <c r="E61" i="1" s="1"/>
  <c r="D60" i="1"/>
  <c r="E60" i="1" s="1"/>
  <c r="E27" i="1" l="1"/>
  <c r="E23" i="1"/>
  <c r="E20" i="1"/>
  <c r="E19" i="1"/>
  <c r="E12" i="1"/>
  <c r="E11" i="1"/>
  <c r="E4" i="1"/>
  <c r="E3" i="1"/>
  <c r="D27" i="1"/>
  <c r="D26" i="1"/>
  <c r="E26" i="1" s="1"/>
  <c r="D25" i="1"/>
  <c r="E25" i="1" s="1"/>
  <c r="D24" i="1"/>
  <c r="E24" i="1" s="1"/>
  <c r="D23" i="1"/>
  <c r="D22" i="1"/>
  <c r="E22" i="1" s="1"/>
  <c r="D21" i="1"/>
  <c r="E21" i="1" s="1"/>
  <c r="D20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D11" i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D3" i="1"/>
  <c r="D2" i="1"/>
  <c r="E2" i="1" s="1"/>
  <c r="E59" i="1" l="1"/>
  <c r="D59" i="1"/>
  <c r="D58" i="1"/>
  <c r="E58" i="1" s="1"/>
  <c r="E57" i="1" l="1"/>
  <c r="D57" i="1"/>
  <c r="D56" i="1"/>
  <c r="E56" i="1" s="1"/>
  <c r="D55" i="1" l="1"/>
  <c r="E55" i="1" s="1"/>
  <c r="D54" i="1" l="1"/>
  <c r="E54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</calcChain>
</file>

<file path=xl/sharedStrings.xml><?xml version="1.0" encoding="utf-8"?>
<sst xmlns="http://schemas.openxmlformats.org/spreadsheetml/2006/main" count="1941" uniqueCount="51">
  <si>
    <t>CO</t>
  </si>
  <si>
    <t>NMVOC</t>
  </si>
  <si>
    <t>TSP</t>
  </si>
  <si>
    <t>NMVOC (kt)</t>
  </si>
  <si>
    <t>Year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</si>
  <si>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</si>
  <si>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</si>
  <si>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</si>
  <si>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</si>
  <si>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</si>
  <si>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</si>
  <si>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</si>
  <si>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</si>
  <si>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</si>
  <si>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</si>
  <si>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</si>
  <si>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</si>
  <si>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</si>
  <si>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</si>
  <si>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</si>
  <si>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</si>
  <si>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</si>
  <si>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</si>
  <si>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</si>
  <si>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</si>
  <si>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</si>
  <si>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</si>
  <si>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</si>
  <si>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</si>
  <si>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</si>
  <si>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</si>
  <si>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</si>
  <si>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</si>
  <si>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</si>
  <si>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NE</t>
  </si>
  <si>
    <t>NA</t>
  </si>
  <si>
    <t>NFR Aggregation for Gridding and LPS (GNFR)</t>
  </si>
  <si>
    <t>NFR Code</t>
  </si>
  <si>
    <t>5D1</t>
  </si>
  <si>
    <t>5D2</t>
  </si>
  <si>
    <t>EF=</t>
  </si>
  <si>
    <t>mg/m3</t>
  </si>
  <si>
    <t>J_Waste</t>
  </si>
  <si>
    <t>waste water handled (tis m3)</t>
  </si>
  <si>
    <t>NMVOC (t)</t>
  </si>
  <si>
    <t>waste water handled (1000 m3)</t>
  </si>
  <si>
    <t>Population using dry toilette</t>
  </si>
  <si>
    <t>NH3 [kt]</t>
  </si>
  <si>
    <t>kg/person/year</t>
  </si>
  <si>
    <t>Total population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</si>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</sst>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3" fontId="0" fillId="0" borderId="0" xfId="0" applyNumberFormat="1"/>
    <xf numFmtId="0" fontId="2" fillId="0" borderId="1" xfId="1" applyFont="1" applyFill="1" applyBorder="1" applyAlignment="1" applyProtection="1">
      <alignment horizontal="center" vertical="center"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13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8" fillId="2" borderId="15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9" fillId="0" borderId="0" xfId="0" applyNumberFormat="1" applyFont="1"/>
    <xf numFmtId="3" fontId="10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4" fontId="0" fillId="0" borderId="0" xfId="0" applyNumberFormat="1"/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1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opLeftCell="C1" workbookViewId="0">
      <pane ySplit="3" topLeftCell="A4" activePane="bottomLeft" state="frozen"/>
      <selection activeCell="C1" sqref="C1"/>
      <selection pane="bottomLeft" activeCell="F79" sqref="F79"/>
    </sheetView>
  </sheetViews>
  <sheetFormatPr defaultRowHeight="15" x14ac:dyDescent="0.25"/>
  <cols>
    <col min="1" max="1" width="12" customWidth="1"/>
    <col min="5" max="5" width="9.5703125" bestFit="1" customWidth="1"/>
  </cols>
  <sheetData>
    <row r="1" spans="1:30" ht="15.75" customHeight="1" thickBot="1" x14ac:dyDescent="0.3">
      <c r="A1" s="18" t="s">
        <v>36</v>
      </c>
      <c r="B1" s="18" t="s">
        <v>37</v>
      </c>
      <c r="C1" s="18" t="s">
        <v>4</v>
      </c>
      <c r="D1" s="29" t="s">
        <v>5</v>
      </c>
      <c r="E1" s="31" t="s">
        <v>1</v>
      </c>
      <c r="F1" s="31" t="s">
        <v>6</v>
      </c>
      <c r="G1" s="31" t="s">
        <v>7</v>
      </c>
      <c r="H1" s="31" t="s">
        <v>8</v>
      </c>
      <c r="I1" s="21" t="s">
        <v>9</v>
      </c>
      <c r="J1" s="21" t="s">
        <v>2</v>
      </c>
      <c r="K1" s="27" t="s">
        <v>10</v>
      </c>
      <c r="L1" s="23" t="s">
        <v>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16</v>
      </c>
      <c r="S1" s="21" t="s">
        <v>17</v>
      </c>
      <c r="T1" s="21" t="s">
        <v>18</v>
      </c>
      <c r="U1" s="21" t="s">
        <v>19</v>
      </c>
      <c r="V1" s="23" t="s">
        <v>20</v>
      </c>
      <c r="W1" s="24" t="s">
        <v>21</v>
      </c>
      <c r="X1" s="25"/>
      <c r="Y1" s="25"/>
      <c r="Z1" s="25"/>
      <c r="AA1" s="26"/>
      <c r="AB1" s="33" t="s">
        <v>22</v>
      </c>
      <c r="AC1" s="21" t="s">
        <v>23</v>
      </c>
      <c r="AD1" s="36" t="s">
        <v>45</v>
      </c>
    </row>
    <row r="2" spans="1:30" ht="39" thickBot="1" x14ac:dyDescent="0.3">
      <c r="A2" s="19"/>
      <c r="B2" s="19"/>
      <c r="C2" s="19"/>
      <c r="D2" s="30"/>
      <c r="E2" s="32"/>
      <c r="F2" s="32"/>
      <c r="G2" s="32"/>
      <c r="H2" s="32"/>
      <c r="I2" s="22"/>
      <c r="J2" s="22"/>
      <c r="K2" s="28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34"/>
      <c r="AC2" s="35"/>
      <c r="AD2" s="37"/>
    </row>
    <row r="3" spans="1:30" ht="15.75" thickBot="1" x14ac:dyDescent="0.3">
      <c r="A3" s="20"/>
      <c r="B3" s="20"/>
      <c r="C3" s="20"/>
      <c r="D3" s="3" t="s">
        <v>29</v>
      </c>
      <c r="E3" s="4" t="s">
        <v>30</v>
      </c>
      <c r="F3" s="4" t="s">
        <v>29</v>
      </c>
      <c r="G3" s="4" t="s">
        <v>30</v>
      </c>
      <c r="H3" s="4" t="s">
        <v>30</v>
      </c>
      <c r="I3" s="4" t="s">
        <v>30</v>
      </c>
      <c r="J3" s="4" t="s">
        <v>30</v>
      </c>
      <c r="K3" s="4" t="s">
        <v>30</v>
      </c>
      <c r="L3" s="4" t="s">
        <v>30</v>
      </c>
      <c r="M3" s="4" t="s">
        <v>31</v>
      </c>
      <c r="N3" s="4" t="s">
        <v>31</v>
      </c>
      <c r="O3" s="4" t="s">
        <v>31</v>
      </c>
      <c r="P3" s="4" t="s">
        <v>31</v>
      </c>
      <c r="Q3" s="4" t="s">
        <v>31</v>
      </c>
      <c r="R3" s="4" t="s">
        <v>31</v>
      </c>
      <c r="S3" s="4" t="s">
        <v>31</v>
      </c>
      <c r="T3" s="4" t="s">
        <v>31</v>
      </c>
      <c r="U3" s="4" t="s">
        <v>31</v>
      </c>
      <c r="V3" s="4" t="s">
        <v>32</v>
      </c>
      <c r="W3" s="4" t="s">
        <v>31</v>
      </c>
      <c r="X3" s="4" t="s">
        <v>31</v>
      </c>
      <c r="Y3" s="4" t="s">
        <v>31</v>
      </c>
      <c r="Z3" s="4" t="s">
        <v>31</v>
      </c>
      <c r="AA3" s="4" t="s">
        <v>31</v>
      </c>
      <c r="AB3" s="5" t="s">
        <v>33</v>
      </c>
      <c r="AC3" s="6" t="s">
        <v>33</v>
      </c>
      <c r="AD3" s="38"/>
    </row>
    <row r="4" spans="1:30" x14ac:dyDescent="0.25">
      <c r="A4" t="s">
        <v>42</v>
      </c>
      <c r="B4" t="s">
        <v>38</v>
      </c>
      <c r="C4">
        <v>1990</v>
      </c>
      <c r="D4" t="s">
        <v>35</v>
      </c>
      <c r="E4" s="15">
        <v>6.7499999999999991E-3</v>
      </c>
      <c r="F4" t="s">
        <v>35</v>
      </c>
      <c r="G4" s="10">
        <f>calculation_NH3!E2</f>
        <v>1.9069988160000002</v>
      </c>
      <c r="H4" t="s">
        <v>34</v>
      </c>
      <c r="I4" t="s">
        <v>34</v>
      </c>
      <c r="J4" t="s">
        <v>34</v>
      </c>
      <c r="K4" t="s">
        <v>34</v>
      </c>
      <c r="L4" t="s">
        <v>35</v>
      </c>
      <c r="M4" t="s">
        <v>34</v>
      </c>
      <c r="N4" t="s">
        <v>34</v>
      </c>
      <c r="O4" t="s">
        <v>34</v>
      </c>
      <c r="P4" t="s">
        <v>34</v>
      </c>
      <c r="Q4" t="s">
        <v>34</v>
      </c>
      <c r="R4" t="s">
        <v>34</v>
      </c>
      <c r="S4" t="s">
        <v>34</v>
      </c>
      <c r="T4" t="s">
        <v>34</v>
      </c>
      <c r="U4" t="s">
        <v>34</v>
      </c>
      <c r="V4" t="s">
        <v>35</v>
      </c>
      <c r="W4" t="s">
        <v>35</v>
      </c>
      <c r="X4" t="s">
        <v>35</v>
      </c>
      <c r="Y4" t="s">
        <v>35</v>
      </c>
      <c r="Z4" t="s">
        <v>35</v>
      </c>
      <c r="AA4" t="s">
        <v>35</v>
      </c>
      <c r="AB4" t="s">
        <v>35</v>
      </c>
      <c r="AC4" t="s">
        <v>35</v>
      </c>
      <c r="AD4" s="13">
        <v>450000</v>
      </c>
    </row>
    <row r="5" spans="1:30" x14ac:dyDescent="0.25">
      <c r="A5" t="s">
        <v>42</v>
      </c>
      <c r="B5" t="s">
        <v>39</v>
      </c>
      <c r="C5">
        <v>1990</v>
      </c>
      <c r="D5" t="s">
        <v>35</v>
      </c>
      <c r="E5" s="15">
        <v>5.9999999999999993E-3</v>
      </c>
      <c r="F5" t="s">
        <v>35</v>
      </c>
      <c r="G5" t="s">
        <v>34</v>
      </c>
      <c r="H5" t="s">
        <v>34</v>
      </c>
      <c r="I5" t="s">
        <v>34</v>
      </c>
      <c r="J5" t="s">
        <v>34</v>
      </c>
      <c r="K5" t="s">
        <v>34</v>
      </c>
      <c r="L5" t="s">
        <v>35</v>
      </c>
      <c r="M5" t="s">
        <v>34</v>
      </c>
      <c r="N5" t="s">
        <v>34</v>
      </c>
      <c r="O5" t="s">
        <v>34</v>
      </c>
      <c r="P5" t="s">
        <v>34</v>
      </c>
      <c r="Q5" t="s">
        <v>34</v>
      </c>
      <c r="R5" t="s">
        <v>34</v>
      </c>
      <c r="S5" t="s">
        <v>34</v>
      </c>
      <c r="T5" t="s">
        <v>34</v>
      </c>
      <c r="U5" t="s">
        <v>34</v>
      </c>
      <c r="V5" t="s">
        <v>35</v>
      </c>
      <c r="W5" t="s">
        <v>35</v>
      </c>
      <c r="X5" t="s">
        <v>35</v>
      </c>
      <c r="Y5" t="s">
        <v>35</v>
      </c>
      <c r="Z5" t="s">
        <v>35</v>
      </c>
      <c r="AA5" t="s">
        <v>35</v>
      </c>
      <c r="AB5" t="s">
        <v>35</v>
      </c>
      <c r="AC5" t="s">
        <v>35</v>
      </c>
      <c r="AD5" s="12">
        <v>400000</v>
      </c>
    </row>
    <row r="6" spans="1:30" x14ac:dyDescent="0.25">
      <c r="A6" t="s">
        <v>42</v>
      </c>
      <c r="B6" t="s">
        <v>38</v>
      </c>
      <c r="C6">
        <v>1991</v>
      </c>
      <c r="D6" t="s">
        <v>35</v>
      </c>
      <c r="E6" s="15">
        <v>7.3499999999999998E-3</v>
      </c>
      <c r="F6" t="s">
        <v>35</v>
      </c>
      <c r="G6" s="10">
        <f>calculation_NH3!E3</f>
        <v>1.8810087552000003</v>
      </c>
      <c r="H6" t="s">
        <v>34</v>
      </c>
      <c r="I6" t="s">
        <v>34</v>
      </c>
      <c r="J6" t="s">
        <v>34</v>
      </c>
      <c r="K6" t="s">
        <v>34</v>
      </c>
      <c r="L6" t="s">
        <v>35</v>
      </c>
      <c r="M6" t="s">
        <v>34</v>
      </c>
      <c r="N6" t="s">
        <v>34</v>
      </c>
      <c r="O6" t="s">
        <v>34</v>
      </c>
      <c r="P6" t="s">
        <v>34</v>
      </c>
      <c r="Q6" t="s">
        <v>34</v>
      </c>
      <c r="R6" t="s">
        <v>34</v>
      </c>
      <c r="S6" t="s">
        <v>34</v>
      </c>
      <c r="T6" t="s">
        <v>34</v>
      </c>
      <c r="U6" t="s">
        <v>34</v>
      </c>
      <c r="V6" t="s">
        <v>35</v>
      </c>
      <c r="W6" t="s">
        <v>35</v>
      </c>
      <c r="X6" t="s">
        <v>35</v>
      </c>
      <c r="Y6" t="s">
        <v>35</v>
      </c>
      <c r="Z6" t="s">
        <v>35</v>
      </c>
      <c r="AA6" t="s">
        <v>35</v>
      </c>
      <c r="AB6" t="s">
        <v>35</v>
      </c>
      <c r="AC6" t="s">
        <v>35</v>
      </c>
      <c r="AD6" s="13">
        <v>490000</v>
      </c>
    </row>
    <row r="7" spans="1:30" x14ac:dyDescent="0.25">
      <c r="A7" t="s">
        <v>42</v>
      </c>
      <c r="B7" t="s">
        <v>39</v>
      </c>
      <c r="C7">
        <v>1991</v>
      </c>
      <c r="D7" t="s">
        <v>35</v>
      </c>
      <c r="E7" s="15">
        <v>6.2999999999999992E-3</v>
      </c>
      <c r="F7" t="s">
        <v>35</v>
      </c>
      <c r="G7" t="s">
        <v>34</v>
      </c>
      <c r="H7" t="s">
        <v>34</v>
      </c>
      <c r="I7" t="s">
        <v>34</v>
      </c>
      <c r="J7" t="s">
        <v>34</v>
      </c>
      <c r="K7" t="s">
        <v>34</v>
      </c>
      <c r="L7" t="s">
        <v>35</v>
      </c>
      <c r="M7" t="s">
        <v>34</v>
      </c>
      <c r="N7" t="s">
        <v>34</v>
      </c>
      <c r="O7" t="s">
        <v>34</v>
      </c>
      <c r="P7" t="s">
        <v>34</v>
      </c>
      <c r="Q7" t="s">
        <v>34</v>
      </c>
      <c r="R7" t="s">
        <v>34</v>
      </c>
      <c r="S7" t="s">
        <v>34</v>
      </c>
      <c r="T7" t="s">
        <v>34</v>
      </c>
      <c r="U7" t="s">
        <v>34</v>
      </c>
      <c r="V7" t="s">
        <v>35</v>
      </c>
      <c r="W7" t="s">
        <v>35</v>
      </c>
      <c r="X7" t="s">
        <v>35</v>
      </c>
      <c r="Y7" t="s">
        <v>35</v>
      </c>
      <c r="Z7" t="s">
        <v>35</v>
      </c>
      <c r="AA7" t="s">
        <v>35</v>
      </c>
      <c r="AB7" t="s">
        <v>35</v>
      </c>
      <c r="AC7" t="s">
        <v>35</v>
      </c>
      <c r="AD7" s="12">
        <v>420000</v>
      </c>
    </row>
    <row r="8" spans="1:30" x14ac:dyDescent="0.25">
      <c r="A8" t="s">
        <v>42</v>
      </c>
      <c r="B8" t="s">
        <v>38</v>
      </c>
      <c r="C8">
        <v>1992</v>
      </c>
      <c r="D8" t="s">
        <v>35</v>
      </c>
      <c r="E8" s="15">
        <v>6.7499999999999991E-3</v>
      </c>
      <c r="F8" t="s">
        <v>35</v>
      </c>
      <c r="G8" s="10">
        <f>calculation_NH3!E4</f>
        <v>1.7842804416000002</v>
      </c>
      <c r="H8" t="s">
        <v>34</v>
      </c>
      <c r="I8" t="s">
        <v>34</v>
      </c>
      <c r="J8" t="s">
        <v>34</v>
      </c>
      <c r="K8" t="s">
        <v>34</v>
      </c>
      <c r="L8" t="s">
        <v>35</v>
      </c>
      <c r="M8" t="s">
        <v>34</v>
      </c>
      <c r="N8" t="s">
        <v>34</v>
      </c>
      <c r="O8" t="s">
        <v>34</v>
      </c>
      <c r="P8" t="s">
        <v>34</v>
      </c>
      <c r="Q8" t="s">
        <v>34</v>
      </c>
      <c r="R8" t="s">
        <v>34</v>
      </c>
      <c r="S8" t="s">
        <v>34</v>
      </c>
      <c r="T8" t="s">
        <v>34</v>
      </c>
      <c r="U8" t="s">
        <v>34</v>
      </c>
      <c r="V8" t="s">
        <v>35</v>
      </c>
      <c r="W8" t="s">
        <v>35</v>
      </c>
      <c r="X8" t="s">
        <v>35</v>
      </c>
      <c r="Y8" t="s">
        <v>35</v>
      </c>
      <c r="Z8" t="s">
        <v>35</v>
      </c>
      <c r="AA8" t="s">
        <v>35</v>
      </c>
      <c r="AB8" t="s">
        <v>35</v>
      </c>
      <c r="AC8" t="s">
        <v>35</v>
      </c>
      <c r="AD8" s="13">
        <v>450000</v>
      </c>
    </row>
    <row r="9" spans="1:30" x14ac:dyDescent="0.25">
      <c r="A9" t="s">
        <v>42</v>
      </c>
      <c r="B9" t="s">
        <v>39</v>
      </c>
      <c r="C9">
        <v>1992</v>
      </c>
      <c r="D9" t="s">
        <v>35</v>
      </c>
      <c r="E9" s="15">
        <v>5.0999999999999995E-3</v>
      </c>
      <c r="F9" t="s">
        <v>35</v>
      </c>
      <c r="G9" t="s">
        <v>34</v>
      </c>
      <c r="H9" t="s">
        <v>34</v>
      </c>
      <c r="I9" t="s">
        <v>34</v>
      </c>
      <c r="J9" t="s">
        <v>34</v>
      </c>
      <c r="K9" t="s">
        <v>34</v>
      </c>
      <c r="L9" t="s">
        <v>35</v>
      </c>
      <c r="M9" t="s">
        <v>34</v>
      </c>
      <c r="N9" t="s">
        <v>34</v>
      </c>
      <c r="O9" t="s">
        <v>34</v>
      </c>
      <c r="P9" t="s">
        <v>34</v>
      </c>
      <c r="Q9" t="s">
        <v>34</v>
      </c>
      <c r="R9" t="s">
        <v>34</v>
      </c>
      <c r="S9" t="s">
        <v>34</v>
      </c>
      <c r="T9" t="s">
        <v>34</v>
      </c>
      <c r="U9" t="s">
        <v>34</v>
      </c>
      <c r="V9" t="s">
        <v>35</v>
      </c>
      <c r="W9" t="s">
        <v>35</v>
      </c>
      <c r="X9" t="s">
        <v>35</v>
      </c>
      <c r="Y9" t="s">
        <v>35</v>
      </c>
      <c r="Z9" t="s">
        <v>35</v>
      </c>
      <c r="AA9" t="s">
        <v>35</v>
      </c>
      <c r="AB9" t="s">
        <v>35</v>
      </c>
      <c r="AC9" t="s">
        <v>35</v>
      </c>
      <c r="AD9" s="12">
        <v>340000</v>
      </c>
    </row>
    <row r="10" spans="1:30" x14ac:dyDescent="0.25">
      <c r="A10" t="s">
        <v>42</v>
      </c>
      <c r="B10" t="s">
        <v>38</v>
      </c>
      <c r="C10">
        <v>1993</v>
      </c>
      <c r="D10" t="s">
        <v>35</v>
      </c>
      <c r="E10" s="15">
        <v>5.6999999999999993E-3</v>
      </c>
      <c r="F10" t="s">
        <v>35</v>
      </c>
      <c r="G10" s="10">
        <f>calculation_NH3!E5</f>
        <v>1.6865109216</v>
      </c>
      <c r="H10" t="s">
        <v>34</v>
      </c>
      <c r="I10" t="s">
        <v>34</v>
      </c>
      <c r="J10" t="s">
        <v>34</v>
      </c>
      <c r="K10" t="s">
        <v>34</v>
      </c>
      <c r="L10" t="s">
        <v>35</v>
      </c>
      <c r="M10" t="s">
        <v>34</v>
      </c>
      <c r="N10" t="s">
        <v>34</v>
      </c>
      <c r="O10" t="s">
        <v>34</v>
      </c>
      <c r="P10" t="s">
        <v>34</v>
      </c>
      <c r="Q10" t="s">
        <v>34</v>
      </c>
      <c r="R10" t="s">
        <v>34</v>
      </c>
      <c r="S10" t="s">
        <v>34</v>
      </c>
      <c r="T10" t="s">
        <v>34</v>
      </c>
      <c r="U10" t="s">
        <v>34</v>
      </c>
      <c r="V10" t="s">
        <v>35</v>
      </c>
      <c r="W10" t="s">
        <v>35</v>
      </c>
      <c r="X10" t="s">
        <v>35</v>
      </c>
      <c r="Y10" t="s">
        <v>35</v>
      </c>
      <c r="Z10" t="s">
        <v>35</v>
      </c>
      <c r="AA10" t="s">
        <v>35</v>
      </c>
      <c r="AB10" t="s">
        <v>35</v>
      </c>
      <c r="AC10" t="s">
        <v>35</v>
      </c>
      <c r="AD10" s="13">
        <v>380000</v>
      </c>
    </row>
    <row r="11" spans="1:30" x14ac:dyDescent="0.25">
      <c r="A11" t="s">
        <v>42</v>
      </c>
      <c r="B11" t="s">
        <v>39</v>
      </c>
      <c r="C11">
        <v>1993</v>
      </c>
      <c r="D11" t="s">
        <v>35</v>
      </c>
      <c r="E11" s="15">
        <v>4.0499999999999998E-3</v>
      </c>
      <c r="F11" t="s">
        <v>35</v>
      </c>
      <c r="G11" t="s">
        <v>34</v>
      </c>
      <c r="H11" t="s">
        <v>34</v>
      </c>
      <c r="I11" t="s">
        <v>34</v>
      </c>
      <c r="J11" t="s">
        <v>34</v>
      </c>
      <c r="K11" t="s">
        <v>34</v>
      </c>
      <c r="L11" t="s">
        <v>35</v>
      </c>
      <c r="M11" t="s">
        <v>34</v>
      </c>
      <c r="N11" t="s">
        <v>34</v>
      </c>
      <c r="O11" t="s">
        <v>34</v>
      </c>
      <c r="P11" t="s">
        <v>34</v>
      </c>
      <c r="Q11" t="s">
        <v>34</v>
      </c>
      <c r="R11" t="s">
        <v>34</v>
      </c>
      <c r="S11" t="s">
        <v>34</v>
      </c>
      <c r="T11" t="s">
        <v>34</v>
      </c>
      <c r="U11" t="s">
        <v>34</v>
      </c>
      <c r="V11" t="s">
        <v>35</v>
      </c>
      <c r="W11" t="s">
        <v>35</v>
      </c>
      <c r="X11" t="s">
        <v>35</v>
      </c>
      <c r="Y11" t="s">
        <v>35</v>
      </c>
      <c r="Z11" t="s">
        <v>35</v>
      </c>
      <c r="AA11" t="s">
        <v>35</v>
      </c>
      <c r="AB11" t="s">
        <v>35</v>
      </c>
      <c r="AC11" t="s">
        <v>35</v>
      </c>
      <c r="AD11" s="12">
        <v>270000</v>
      </c>
    </row>
    <row r="12" spans="1:30" x14ac:dyDescent="0.25">
      <c r="A12" t="s">
        <v>42</v>
      </c>
      <c r="B12" t="s">
        <v>38</v>
      </c>
      <c r="C12">
        <v>1994</v>
      </c>
      <c r="D12" t="s">
        <v>35</v>
      </c>
      <c r="E12" s="15">
        <v>5.0999999999999995E-3</v>
      </c>
      <c r="F12" t="s">
        <v>35</v>
      </c>
      <c r="G12" s="10">
        <f>calculation_NH3!E6</f>
        <v>1.6037065872</v>
      </c>
      <c r="H12" t="s">
        <v>34</v>
      </c>
      <c r="I12" t="s">
        <v>34</v>
      </c>
      <c r="J12" t="s">
        <v>34</v>
      </c>
      <c r="K12" t="s">
        <v>34</v>
      </c>
      <c r="L12" t="s">
        <v>35</v>
      </c>
      <c r="M12" t="s">
        <v>34</v>
      </c>
      <c r="N12" t="s">
        <v>34</v>
      </c>
      <c r="O12" t="s">
        <v>34</v>
      </c>
      <c r="P12" t="s">
        <v>34</v>
      </c>
      <c r="Q12" t="s">
        <v>34</v>
      </c>
      <c r="R12" t="s">
        <v>34</v>
      </c>
      <c r="S12" t="s">
        <v>34</v>
      </c>
      <c r="T12" t="s">
        <v>34</v>
      </c>
      <c r="U12" t="s">
        <v>34</v>
      </c>
      <c r="V12" t="s">
        <v>35</v>
      </c>
      <c r="W12" t="s">
        <v>35</v>
      </c>
      <c r="X12" t="s">
        <v>35</v>
      </c>
      <c r="Y12" t="s">
        <v>35</v>
      </c>
      <c r="Z12" t="s">
        <v>35</v>
      </c>
      <c r="AA12" t="s">
        <v>35</v>
      </c>
      <c r="AB12" t="s">
        <v>35</v>
      </c>
      <c r="AC12" t="s">
        <v>35</v>
      </c>
      <c r="AD12" s="13">
        <v>340000</v>
      </c>
    </row>
    <row r="13" spans="1:30" x14ac:dyDescent="0.25">
      <c r="A13" t="s">
        <v>42</v>
      </c>
      <c r="B13" t="s">
        <v>39</v>
      </c>
      <c r="C13">
        <v>1994</v>
      </c>
      <c r="D13" t="s">
        <v>35</v>
      </c>
      <c r="E13" s="15">
        <v>4.1999999999999997E-3</v>
      </c>
      <c r="F13" t="s">
        <v>35</v>
      </c>
      <c r="G13" t="s">
        <v>34</v>
      </c>
      <c r="H13" t="s">
        <v>34</v>
      </c>
      <c r="I13" t="s">
        <v>34</v>
      </c>
      <c r="J13" t="s">
        <v>34</v>
      </c>
      <c r="K13" t="s">
        <v>34</v>
      </c>
      <c r="L13" t="s">
        <v>35</v>
      </c>
      <c r="M13" t="s">
        <v>34</v>
      </c>
      <c r="N13" t="s">
        <v>34</v>
      </c>
      <c r="O13" t="s">
        <v>34</v>
      </c>
      <c r="P13" t="s">
        <v>34</v>
      </c>
      <c r="Q13" t="s">
        <v>34</v>
      </c>
      <c r="R13" t="s">
        <v>34</v>
      </c>
      <c r="S13" t="s">
        <v>34</v>
      </c>
      <c r="T13" t="s">
        <v>34</v>
      </c>
      <c r="U13" t="s">
        <v>34</v>
      </c>
      <c r="V13" t="s">
        <v>35</v>
      </c>
      <c r="W13" t="s">
        <v>35</v>
      </c>
      <c r="X13" t="s">
        <v>35</v>
      </c>
      <c r="Y13" t="s">
        <v>35</v>
      </c>
      <c r="Z13" t="s">
        <v>35</v>
      </c>
      <c r="AA13" t="s">
        <v>35</v>
      </c>
      <c r="AB13" t="s">
        <v>35</v>
      </c>
      <c r="AC13" t="s">
        <v>35</v>
      </c>
      <c r="AD13" s="12">
        <v>280000</v>
      </c>
    </row>
    <row r="14" spans="1:30" x14ac:dyDescent="0.25">
      <c r="A14" t="s">
        <v>42</v>
      </c>
      <c r="B14" t="s">
        <v>38</v>
      </c>
      <c r="C14">
        <v>1995</v>
      </c>
      <c r="D14" t="s">
        <v>35</v>
      </c>
      <c r="E14" s="15">
        <v>4.7999999999999996E-3</v>
      </c>
      <c r="F14" t="s">
        <v>35</v>
      </c>
      <c r="G14" s="10">
        <f>calculation_NH3!E7</f>
        <v>1.4862735360000001</v>
      </c>
      <c r="H14" t="s">
        <v>34</v>
      </c>
      <c r="I14" t="s">
        <v>34</v>
      </c>
      <c r="J14" t="s">
        <v>34</v>
      </c>
      <c r="K14" t="s">
        <v>34</v>
      </c>
      <c r="L14" t="s">
        <v>35</v>
      </c>
      <c r="M14" t="s">
        <v>34</v>
      </c>
      <c r="N14" t="s">
        <v>34</v>
      </c>
      <c r="O14" t="s">
        <v>34</v>
      </c>
      <c r="P14" t="s">
        <v>34</v>
      </c>
      <c r="Q14" t="s">
        <v>34</v>
      </c>
      <c r="R14" t="s">
        <v>34</v>
      </c>
      <c r="S14" t="s">
        <v>34</v>
      </c>
      <c r="T14" t="s">
        <v>34</v>
      </c>
      <c r="U14" t="s">
        <v>34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s="13">
        <v>320000</v>
      </c>
    </row>
    <row r="15" spans="1:30" x14ac:dyDescent="0.25">
      <c r="A15" t="s">
        <v>42</v>
      </c>
      <c r="B15" t="s">
        <v>39</v>
      </c>
      <c r="C15">
        <v>1995</v>
      </c>
      <c r="D15" t="s">
        <v>35</v>
      </c>
      <c r="E15" s="15">
        <v>4.3499999999999997E-3</v>
      </c>
      <c r="F15" t="s">
        <v>35</v>
      </c>
      <c r="G15" t="s">
        <v>34</v>
      </c>
      <c r="H15" t="s">
        <v>34</v>
      </c>
      <c r="I15" t="s">
        <v>34</v>
      </c>
      <c r="J15" t="s">
        <v>34</v>
      </c>
      <c r="K15" t="s">
        <v>34</v>
      </c>
      <c r="L15" t="s">
        <v>35</v>
      </c>
      <c r="M15" t="s">
        <v>34</v>
      </c>
      <c r="N15" t="s">
        <v>34</v>
      </c>
      <c r="O15" t="s">
        <v>34</v>
      </c>
      <c r="P15" t="s">
        <v>34</v>
      </c>
      <c r="Q15" t="s">
        <v>34</v>
      </c>
      <c r="R15" t="s">
        <v>34</v>
      </c>
      <c r="S15" t="s">
        <v>34</v>
      </c>
      <c r="T15" t="s">
        <v>34</v>
      </c>
      <c r="U15" t="s">
        <v>34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s="12">
        <v>290000</v>
      </c>
    </row>
    <row r="16" spans="1:30" x14ac:dyDescent="0.25">
      <c r="A16" t="s">
        <v>42</v>
      </c>
      <c r="B16" t="s">
        <v>38</v>
      </c>
      <c r="C16">
        <v>1996</v>
      </c>
      <c r="D16" t="s">
        <v>35</v>
      </c>
      <c r="E16" s="15">
        <v>4.4999999999999997E-3</v>
      </c>
      <c r="F16" t="s">
        <v>35</v>
      </c>
      <c r="G16" s="10">
        <f>calculation_NH3!E8</f>
        <v>1.3855480128000002</v>
      </c>
      <c r="H16" t="s">
        <v>34</v>
      </c>
      <c r="I16" t="s">
        <v>34</v>
      </c>
      <c r="J16" t="s">
        <v>34</v>
      </c>
      <c r="K16" t="s">
        <v>34</v>
      </c>
      <c r="L16" t="s">
        <v>35</v>
      </c>
      <c r="M16" t="s">
        <v>34</v>
      </c>
      <c r="N16" t="s">
        <v>34</v>
      </c>
      <c r="O16" t="s">
        <v>34</v>
      </c>
      <c r="P16" t="s">
        <v>34</v>
      </c>
      <c r="Q16" t="s">
        <v>34</v>
      </c>
      <c r="R16" t="s">
        <v>34</v>
      </c>
      <c r="S16" t="s">
        <v>34</v>
      </c>
      <c r="T16" t="s">
        <v>34</v>
      </c>
      <c r="U16" t="s">
        <v>34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s="13">
        <v>300000</v>
      </c>
    </row>
    <row r="17" spans="1:30" x14ac:dyDescent="0.25">
      <c r="A17" t="s">
        <v>42</v>
      </c>
      <c r="B17" t="s">
        <v>39</v>
      </c>
      <c r="C17">
        <v>1996</v>
      </c>
      <c r="D17" t="s">
        <v>35</v>
      </c>
      <c r="E17" s="15">
        <v>4.1999999999999997E-3</v>
      </c>
      <c r="F17" t="s">
        <v>35</v>
      </c>
      <c r="G17" t="s">
        <v>34</v>
      </c>
      <c r="H17" t="s">
        <v>34</v>
      </c>
      <c r="I17" t="s">
        <v>34</v>
      </c>
      <c r="J17" t="s">
        <v>34</v>
      </c>
      <c r="K17" t="s">
        <v>34</v>
      </c>
      <c r="L17" t="s">
        <v>35</v>
      </c>
      <c r="M17" t="s">
        <v>34</v>
      </c>
      <c r="N17" t="s">
        <v>34</v>
      </c>
      <c r="O17" t="s">
        <v>34</v>
      </c>
      <c r="P17" t="s">
        <v>34</v>
      </c>
      <c r="Q17" t="s">
        <v>34</v>
      </c>
      <c r="R17" t="s">
        <v>34</v>
      </c>
      <c r="S17" t="s">
        <v>34</v>
      </c>
      <c r="T17" t="s">
        <v>34</v>
      </c>
      <c r="U17" t="s">
        <v>34</v>
      </c>
      <c r="V17" t="s">
        <v>35</v>
      </c>
      <c r="W17" t="s">
        <v>35</v>
      </c>
      <c r="X17" t="s">
        <v>35</v>
      </c>
      <c r="Y17" t="s">
        <v>35</v>
      </c>
      <c r="Z17" t="s">
        <v>35</v>
      </c>
      <c r="AA17" t="s">
        <v>35</v>
      </c>
      <c r="AB17" t="s">
        <v>35</v>
      </c>
      <c r="AC17" t="s">
        <v>35</v>
      </c>
      <c r="AD17" s="12">
        <v>280000</v>
      </c>
    </row>
    <row r="18" spans="1:30" x14ac:dyDescent="0.25">
      <c r="A18" t="s">
        <v>42</v>
      </c>
      <c r="B18" t="s">
        <v>38</v>
      </c>
      <c r="C18">
        <v>1997</v>
      </c>
      <c r="D18" t="s">
        <v>35</v>
      </c>
      <c r="E18" s="15">
        <v>4.7999999999999996E-3</v>
      </c>
      <c r="F18" t="s">
        <v>35</v>
      </c>
      <c r="G18" s="10">
        <f>calculation_NH3!E9</f>
        <v>1.3182879999999999</v>
      </c>
      <c r="H18" t="s">
        <v>34</v>
      </c>
      <c r="I18" t="s">
        <v>34</v>
      </c>
      <c r="J18" t="s">
        <v>34</v>
      </c>
      <c r="K18" t="s">
        <v>34</v>
      </c>
      <c r="L18" t="s">
        <v>35</v>
      </c>
      <c r="M18" t="s">
        <v>34</v>
      </c>
      <c r="N18" t="s">
        <v>34</v>
      </c>
      <c r="O18" t="s">
        <v>34</v>
      </c>
      <c r="P18" t="s">
        <v>34</v>
      </c>
      <c r="Q18" t="s">
        <v>34</v>
      </c>
      <c r="R18" t="s">
        <v>34</v>
      </c>
      <c r="S18" t="s">
        <v>34</v>
      </c>
      <c r="T18" t="s">
        <v>34</v>
      </c>
      <c r="U18" t="s">
        <v>34</v>
      </c>
      <c r="V18" t="s">
        <v>35</v>
      </c>
      <c r="W18" t="s">
        <v>35</v>
      </c>
      <c r="X18" t="s">
        <v>35</v>
      </c>
      <c r="Y18" t="s">
        <v>35</v>
      </c>
      <c r="Z18" t="s">
        <v>35</v>
      </c>
      <c r="AA18" t="s">
        <v>35</v>
      </c>
      <c r="AB18" t="s">
        <v>35</v>
      </c>
      <c r="AC18" t="s">
        <v>35</v>
      </c>
      <c r="AD18" s="13">
        <v>320000</v>
      </c>
    </row>
    <row r="19" spans="1:30" x14ac:dyDescent="0.25">
      <c r="A19" t="s">
        <v>42</v>
      </c>
      <c r="B19" t="s">
        <v>39</v>
      </c>
      <c r="C19">
        <v>1997</v>
      </c>
      <c r="D19" t="s">
        <v>35</v>
      </c>
      <c r="E19" s="15">
        <v>4.1999999999999997E-3</v>
      </c>
      <c r="F19" t="s">
        <v>35</v>
      </c>
      <c r="G19" t="s">
        <v>34</v>
      </c>
      <c r="H19" t="s">
        <v>34</v>
      </c>
      <c r="I19" t="s">
        <v>34</v>
      </c>
      <c r="J19" t="s">
        <v>34</v>
      </c>
      <c r="K19" t="s">
        <v>34</v>
      </c>
      <c r="L19" t="s">
        <v>35</v>
      </c>
      <c r="M19" t="s">
        <v>34</v>
      </c>
      <c r="N19" t="s">
        <v>34</v>
      </c>
      <c r="O19" t="s">
        <v>34</v>
      </c>
      <c r="P19" t="s">
        <v>34</v>
      </c>
      <c r="Q19" t="s">
        <v>34</v>
      </c>
      <c r="R19" t="s">
        <v>34</v>
      </c>
      <c r="S19" t="s">
        <v>34</v>
      </c>
      <c r="T19" t="s">
        <v>34</v>
      </c>
      <c r="U19" t="s">
        <v>34</v>
      </c>
      <c r="V19" t="s">
        <v>35</v>
      </c>
      <c r="W19" t="s">
        <v>35</v>
      </c>
      <c r="X19" t="s">
        <v>35</v>
      </c>
      <c r="Y19" t="s">
        <v>35</v>
      </c>
      <c r="Z19" t="s">
        <v>35</v>
      </c>
      <c r="AA19" t="s">
        <v>35</v>
      </c>
      <c r="AB19" t="s">
        <v>35</v>
      </c>
      <c r="AC19" t="s">
        <v>35</v>
      </c>
      <c r="AD19" s="12">
        <v>280000</v>
      </c>
    </row>
    <row r="20" spans="1:30" x14ac:dyDescent="0.25">
      <c r="A20" t="s">
        <v>42</v>
      </c>
      <c r="B20" t="s">
        <v>38</v>
      </c>
      <c r="C20">
        <v>1998</v>
      </c>
      <c r="D20" t="s">
        <v>35</v>
      </c>
      <c r="E20" s="15">
        <v>5.0999999999999995E-3</v>
      </c>
      <c r="F20" t="s">
        <v>35</v>
      </c>
      <c r="G20" s="10">
        <f>calculation_NH3!E10</f>
        <v>1.1853643392</v>
      </c>
      <c r="H20" t="s">
        <v>34</v>
      </c>
      <c r="I20" t="s">
        <v>34</v>
      </c>
      <c r="J20" t="s">
        <v>34</v>
      </c>
      <c r="K20" t="s">
        <v>34</v>
      </c>
      <c r="L20" t="s">
        <v>35</v>
      </c>
      <c r="M20" t="s">
        <v>34</v>
      </c>
      <c r="N20" t="s">
        <v>34</v>
      </c>
      <c r="O20" t="s">
        <v>34</v>
      </c>
      <c r="P20" t="s">
        <v>34</v>
      </c>
      <c r="Q20" t="s">
        <v>34</v>
      </c>
      <c r="R20" t="s">
        <v>34</v>
      </c>
      <c r="S20" t="s">
        <v>34</v>
      </c>
      <c r="T20" t="s">
        <v>34</v>
      </c>
      <c r="U20" t="s">
        <v>34</v>
      </c>
      <c r="V20" t="s">
        <v>35</v>
      </c>
      <c r="W20" t="s">
        <v>35</v>
      </c>
      <c r="X20" t="s">
        <v>35</v>
      </c>
      <c r="Y20" t="s">
        <v>35</v>
      </c>
      <c r="Z20" t="s">
        <v>35</v>
      </c>
      <c r="AA20" t="s">
        <v>35</v>
      </c>
      <c r="AB20" t="s">
        <v>35</v>
      </c>
      <c r="AC20" t="s">
        <v>35</v>
      </c>
      <c r="AD20" s="13">
        <v>340000</v>
      </c>
    </row>
    <row r="21" spans="1:30" x14ac:dyDescent="0.25">
      <c r="A21" t="s">
        <v>42</v>
      </c>
      <c r="B21" t="s">
        <v>39</v>
      </c>
      <c r="C21">
        <v>1998</v>
      </c>
      <c r="D21" t="s">
        <v>35</v>
      </c>
      <c r="E21" s="15">
        <v>3.5999999999999995E-3</v>
      </c>
      <c r="F21" t="s">
        <v>35</v>
      </c>
      <c r="G21" t="s">
        <v>34</v>
      </c>
      <c r="H21" t="s">
        <v>34</v>
      </c>
      <c r="I21" t="s">
        <v>34</v>
      </c>
      <c r="J21" t="s">
        <v>34</v>
      </c>
      <c r="K21" t="s">
        <v>34</v>
      </c>
      <c r="L21" t="s">
        <v>35</v>
      </c>
      <c r="M21" t="s">
        <v>34</v>
      </c>
      <c r="N21" t="s">
        <v>34</v>
      </c>
      <c r="O21" t="s">
        <v>34</v>
      </c>
      <c r="P21" t="s">
        <v>34</v>
      </c>
      <c r="Q21" t="s">
        <v>34</v>
      </c>
      <c r="R21" t="s">
        <v>34</v>
      </c>
      <c r="S21" t="s">
        <v>34</v>
      </c>
      <c r="T21" t="s">
        <v>34</v>
      </c>
      <c r="U21" t="s">
        <v>34</v>
      </c>
      <c r="V21" t="s">
        <v>35</v>
      </c>
      <c r="W21" t="s">
        <v>35</v>
      </c>
      <c r="X21" t="s">
        <v>35</v>
      </c>
      <c r="Y21" t="s">
        <v>35</v>
      </c>
      <c r="Z21" t="s">
        <v>35</v>
      </c>
      <c r="AA21" t="s">
        <v>35</v>
      </c>
      <c r="AB21" t="s">
        <v>35</v>
      </c>
      <c r="AC21" t="s">
        <v>35</v>
      </c>
      <c r="AD21" s="12">
        <v>240000</v>
      </c>
    </row>
    <row r="22" spans="1:30" x14ac:dyDescent="0.25">
      <c r="A22" t="s">
        <v>42</v>
      </c>
      <c r="B22" t="s">
        <v>38</v>
      </c>
      <c r="C22">
        <v>1999</v>
      </c>
      <c r="D22" t="s">
        <v>35</v>
      </c>
      <c r="E22" s="15">
        <v>4.4999999999999997E-3</v>
      </c>
      <c r="F22" t="s">
        <v>35</v>
      </c>
      <c r="G22" s="10">
        <f>calculation_NH3!E11</f>
        <v>1.1182570624000001</v>
      </c>
      <c r="H22" t="s">
        <v>34</v>
      </c>
      <c r="I22" t="s">
        <v>34</v>
      </c>
      <c r="J22" t="s">
        <v>34</v>
      </c>
      <c r="K22" t="s">
        <v>34</v>
      </c>
      <c r="L22" t="s">
        <v>35</v>
      </c>
      <c r="M22" t="s">
        <v>34</v>
      </c>
      <c r="N22" t="s">
        <v>34</v>
      </c>
      <c r="O22" t="s">
        <v>34</v>
      </c>
      <c r="P22" t="s">
        <v>34</v>
      </c>
      <c r="Q22" t="s">
        <v>34</v>
      </c>
      <c r="R22" t="s">
        <v>34</v>
      </c>
      <c r="S22" t="s">
        <v>34</v>
      </c>
      <c r="T22" t="s">
        <v>34</v>
      </c>
      <c r="U22" t="s">
        <v>34</v>
      </c>
      <c r="V22" t="s">
        <v>35</v>
      </c>
      <c r="W22" t="s">
        <v>35</v>
      </c>
      <c r="X22" t="s">
        <v>35</v>
      </c>
      <c r="Y22" t="s">
        <v>35</v>
      </c>
      <c r="Z22" t="s">
        <v>35</v>
      </c>
      <c r="AA22" t="s">
        <v>35</v>
      </c>
      <c r="AB22" t="s">
        <v>35</v>
      </c>
      <c r="AC22" t="s">
        <v>35</v>
      </c>
      <c r="AD22" s="13">
        <v>300000</v>
      </c>
    </row>
    <row r="23" spans="1:30" x14ac:dyDescent="0.25">
      <c r="A23" t="s">
        <v>42</v>
      </c>
      <c r="B23" t="s">
        <v>39</v>
      </c>
      <c r="C23">
        <v>1999</v>
      </c>
      <c r="D23" t="s">
        <v>35</v>
      </c>
      <c r="E23" s="15">
        <v>3.7499999999999999E-3</v>
      </c>
      <c r="F23" t="s">
        <v>35</v>
      </c>
      <c r="G23" t="s">
        <v>34</v>
      </c>
      <c r="H23" t="s">
        <v>34</v>
      </c>
      <c r="I23" t="s">
        <v>34</v>
      </c>
      <c r="J23" t="s">
        <v>34</v>
      </c>
      <c r="K23" t="s">
        <v>34</v>
      </c>
      <c r="L23" t="s">
        <v>35</v>
      </c>
      <c r="M23" t="s">
        <v>34</v>
      </c>
      <c r="N23" t="s">
        <v>34</v>
      </c>
      <c r="O23" t="s">
        <v>34</v>
      </c>
      <c r="P23" t="s">
        <v>34</v>
      </c>
      <c r="Q23" t="s">
        <v>34</v>
      </c>
      <c r="R23" t="s">
        <v>34</v>
      </c>
      <c r="S23" t="s">
        <v>34</v>
      </c>
      <c r="T23" t="s">
        <v>34</v>
      </c>
      <c r="U23" t="s">
        <v>34</v>
      </c>
      <c r="V23" t="s">
        <v>35</v>
      </c>
      <c r="W23" t="s">
        <v>35</v>
      </c>
      <c r="X23" t="s">
        <v>35</v>
      </c>
      <c r="Y23" t="s">
        <v>35</v>
      </c>
      <c r="Z23" t="s">
        <v>35</v>
      </c>
      <c r="AA23" t="s">
        <v>35</v>
      </c>
      <c r="AB23" t="s">
        <v>35</v>
      </c>
      <c r="AC23" t="s">
        <v>35</v>
      </c>
      <c r="AD23" s="12">
        <v>250000</v>
      </c>
    </row>
    <row r="24" spans="1:30" x14ac:dyDescent="0.25">
      <c r="A24" t="s">
        <v>42</v>
      </c>
      <c r="B24" t="s">
        <v>38</v>
      </c>
      <c r="C24">
        <v>2000</v>
      </c>
      <c r="D24" t="s">
        <v>35</v>
      </c>
      <c r="E24" s="15">
        <v>4.7320367965892731E-3</v>
      </c>
      <c r="F24" t="s">
        <v>35</v>
      </c>
      <c r="G24" s="10">
        <f>calculation_NH3!E12</f>
        <v>0.98558841600000013</v>
      </c>
      <c r="H24" t="s">
        <v>34</v>
      </c>
      <c r="I24" t="s">
        <v>34</v>
      </c>
      <c r="J24" t="s">
        <v>34</v>
      </c>
      <c r="K24" t="s">
        <v>34</v>
      </c>
      <c r="L24" t="s">
        <v>35</v>
      </c>
      <c r="M24" t="s">
        <v>34</v>
      </c>
      <c r="N24" t="s">
        <v>34</v>
      </c>
      <c r="O24" t="s">
        <v>34</v>
      </c>
      <c r="P24" t="s">
        <v>34</v>
      </c>
      <c r="Q24" t="s">
        <v>34</v>
      </c>
      <c r="R24" t="s">
        <v>34</v>
      </c>
      <c r="S24" t="s">
        <v>34</v>
      </c>
      <c r="T24" t="s">
        <v>34</v>
      </c>
      <c r="U24" t="s">
        <v>34</v>
      </c>
      <c r="V24" t="s">
        <v>35</v>
      </c>
      <c r="W24" t="s">
        <v>35</v>
      </c>
      <c r="X24" t="s">
        <v>35</v>
      </c>
      <c r="Y24" t="s">
        <v>35</v>
      </c>
      <c r="Z24" t="s">
        <v>35</v>
      </c>
      <c r="AA24" t="s">
        <v>35</v>
      </c>
      <c r="AB24" t="s">
        <v>35</v>
      </c>
      <c r="AC24" t="s">
        <v>35</v>
      </c>
      <c r="AD24" s="13">
        <v>315469.11977261823</v>
      </c>
    </row>
    <row r="25" spans="1:30" x14ac:dyDescent="0.25">
      <c r="A25" t="s">
        <v>42</v>
      </c>
      <c r="B25" t="s">
        <v>39</v>
      </c>
      <c r="C25">
        <v>2000</v>
      </c>
      <c r="D25" t="s">
        <v>35</v>
      </c>
      <c r="E25" s="15">
        <v>3.9072882034107267E-3</v>
      </c>
      <c r="F25" t="s">
        <v>35</v>
      </c>
      <c r="G25" t="s">
        <v>34</v>
      </c>
      <c r="H25" t="s">
        <v>34</v>
      </c>
      <c r="I25" t="s">
        <v>34</v>
      </c>
      <c r="J25" t="s">
        <v>34</v>
      </c>
      <c r="K25" t="s">
        <v>34</v>
      </c>
      <c r="L25" t="s">
        <v>35</v>
      </c>
      <c r="M25" t="s">
        <v>34</v>
      </c>
      <c r="N25" t="s">
        <v>34</v>
      </c>
      <c r="O25" t="s">
        <v>34</v>
      </c>
      <c r="P25" t="s">
        <v>34</v>
      </c>
      <c r="Q25" t="s">
        <v>34</v>
      </c>
      <c r="R25" t="s">
        <v>34</v>
      </c>
      <c r="S25" t="s">
        <v>34</v>
      </c>
      <c r="T25" t="s">
        <v>34</v>
      </c>
      <c r="U25" t="s">
        <v>34</v>
      </c>
      <c r="V25" t="s">
        <v>35</v>
      </c>
      <c r="W25" t="s">
        <v>35</v>
      </c>
      <c r="X25" t="s">
        <v>35</v>
      </c>
      <c r="Y25" t="s">
        <v>35</v>
      </c>
      <c r="Z25" t="s">
        <v>35</v>
      </c>
      <c r="AA25" t="s">
        <v>35</v>
      </c>
      <c r="AB25" t="s">
        <v>35</v>
      </c>
      <c r="AC25" t="s">
        <v>35</v>
      </c>
      <c r="AD25" s="12">
        <v>260485.8802273818</v>
      </c>
    </row>
    <row r="26" spans="1:30" x14ac:dyDescent="0.25">
      <c r="A26" t="s">
        <v>42</v>
      </c>
      <c r="B26" t="s">
        <v>38</v>
      </c>
      <c r="C26">
        <v>2001</v>
      </c>
      <c r="D26" t="s">
        <v>35</v>
      </c>
      <c r="E26" s="15">
        <v>4.6884674359060378E-3</v>
      </c>
      <c r="F26" t="s">
        <v>35</v>
      </c>
      <c r="G26" s="10">
        <f>calculation_NH3!E13</f>
        <v>0.91449666559999998</v>
      </c>
      <c r="H26" t="s">
        <v>34</v>
      </c>
      <c r="I26" t="s">
        <v>34</v>
      </c>
      <c r="J26" t="s">
        <v>34</v>
      </c>
      <c r="K26" t="s">
        <v>34</v>
      </c>
      <c r="L26" t="s">
        <v>35</v>
      </c>
      <c r="M26" t="s">
        <v>34</v>
      </c>
      <c r="N26" t="s">
        <v>34</v>
      </c>
      <c r="O26" t="s">
        <v>34</v>
      </c>
      <c r="P26" t="s">
        <v>34</v>
      </c>
      <c r="Q26" t="s">
        <v>34</v>
      </c>
      <c r="R26" t="s">
        <v>34</v>
      </c>
      <c r="S26" t="s">
        <v>34</v>
      </c>
      <c r="T26" t="s">
        <v>34</v>
      </c>
      <c r="U26" t="s">
        <v>34</v>
      </c>
      <c r="V26" t="s">
        <v>35</v>
      </c>
      <c r="W26" t="s">
        <v>35</v>
      </c>
      <c r="X26" t="s">
        <v>35</v>
      </c>
      <c r="Y26" t="s">
        <v>35</v>
      </c>
      <c r="Z26" t="s">
        <v>35</v>
      </c>
      <c r="AA26" t="s">
        <v>35</v>
      </c>
      <c r="AB26" t="s">
        <v>35</v>
      </c>
      <c r="AC26" t="s">
        <v>35</v>
      </c>
      <c r="AD26" s="13">
        <v>312564.49572706921</v>
      </c>
    </row>
    <row r="27" spans="1:30" x14ac:dyDescent="0.25">
      <c r="A27" t="s">
        <v>42</v>
      </c>
      <c r="B27" t="s">
        <v>39</v>
      </c>
      <c r="C27">
        <v>2001</v>
      </c>
      <c r="D27" t="s">
        <v>35</v>
      </c>
      <c r="E27" s="15">
        <v>3.8713125640939625E-3</v>
      </c>
      <c r="F27" t="s">
        <v>35</v>
      </c>
      <c r="G27" t="s">
        <v>34</v>
      </c>
      <c r="H27" t="s">
        <v>34</v>
      </c>
      <c r="I27" t="s">
        <v>34</v>
      </c>
      <c r="J27" t="s">
        <v>34</v>
      </c>
      <c r="K27" t="s">
        <v>34</v>
      </c>
      <c r="L27" t="s">
        <v>35</v>
      </c>
      <c r="M27" t="s">
        <v>34</v>
      </c>
      <c r="N27" t="s">
        <v>34</v>
      </c>
      <c r="O27" t="s">
        <v>34</v>
      </c>
      <c r="P27" t="s">
        <v>34</v>
      </c>
      <c r="Q27" t="s">
        <v>34</v>
      </c>
      <c r="R27" t="s">
        <v>34</v>
      </c>
      <c r="S27" t="s">
        <v>34</v>
      </c>
      <c r="T27" t="s">
        <v>34</v>
      </c>
      <c r="U27" t="s">
        <v>34</v>
      </c>
      <c r="V27" t="s">
        <v>35</v>
      </c>
      <c r="W27" t="s">
        <v>35</v>
      </c>
      <c r="X27" t="s">
        <v>35</v>
      </c>
      <c r="Y27" t="s">
        <v>35</v>
      </c>
      <c r="Z27" t="s">
        <v>35</v>
      </c>
      <c r="AA27" t="s">
        <v>35</v>
      </c>
      <c r="AB27" t="s">
        <v>35</v>
      </c>
      <c r="AC27" t="s">
        <v>35</v>
      </c>
      <c r="AD27" s="12">
        <v>258087.50427293085</v>
      </c>
    </row>
    <row r="28" spans="1:30" x14ac:dyDescent="0.25">
      <c r="A28" t="s">
        <v>42</v>
      </c>
      <c r="B28" t="s">
        <v>38</v>
      </c>
      <c r="C28">
        <v>2002</v>
      </c>
      <c r="D28" t="s">
        <v>35</v>
      </c>
      <c r="E28" s="15">
        <v>4.7345591035343514E-3</v>
      </c>
      <c r="F28" t="s">
        <v>35</v>
      </c>
      <c r="G28" s="10">
        <f>calculation_NH3!E14</f>
        <v>0.73463536800000007</v>
      </c>
      <c r="H28" t="s">
        <v>34</v>
      </c>
      <c r="I28" t="s">
        <v>34</v>
      </c>
      <c r="J28" t="s">
        <v>34</v>
      </c>
      <c r="K28" t="s">
        <v>34</v>
      </c>
      <c r="L28" t="s">
        <v>35</v>
      </c>
      <c r="M28" t="s">
        <v>34</v>
      </c>
      <c r="N28" t="s">
        <v>34</v>
      </c>
      <c r="O28" t="s">
        <v>34</v>
      </c>
      <c r="P28" t="s">
        <v>34</v>
      </c>
      <c r="Q28" t="s">
        <v>34</v>
      </c>
      <c r="R28" t="s">
        <v>34</v>
      </c>
      <c r="S28" t="s">
        <v>34</v>
      </c>
      <c r="T28" t="s">
        <v>34</v>
      </c>
      <c r="U28" t="s">
        <v>34</v>
      </c>
      <c r="V28" t="s">
        <v>35</v>
      </c>
      <c r="W28" t="s">
        <v>35</v>
      </c>
      <c r="X28" t="s">
        <v>35</v>
      </c>
      <c r="Y28" t="s">
        <v>35</v>
      </c>
      <c r="Z28" t="s">
        <v>35</v>
      </c>
      <c r="AA28" t="s">
        <v>35</v>
      </c>
      <c r="AB28" t="s">
        <v>35</v>
      </c>
      <c r="AC28" t="s">
        <v>35</v>
      </c>
      <c r="AD28" s="13">
        <v>315637.27356895676</v>
      </c>
    </row>
    <row r="29" spans="1:30" x14ac:dyDescent="0.25">
      <c r="A29" t="s">
        <v>42</v>
      </c>
      <c r="B29" t="s">
        <v>39</v>
      </c>
      <c r="C29">
        <v>2002</v>
      </c>
      <c r="D29" t="s">
        <v>35</v>
      </c>
      <c r="E29" s="15">
        <v>3.9093708964656479E-3</v>
      </c>
      <c r="F29" t="s">
        <v>35</v>
      </c>
      <c r="G29" t="s">
        <v>34</v>
      </c>
      <c r="H29" t="s">
        <v>34</v>
      </c>
      <c r="I29" t="s">
        <v>34</v>
      </c>
      <c r="J29" t="s">
        <v>34</v>
      </c>
      <c r="K29" t="s">
        <v>34</v>
      </c>
      <c r="L29" t="s">
        <v>35</v>
      </c>
      <c r="M29" t="s">
        <v>34</v>
      </c>
      <c r="N29" t="s">
        <v>34</v>
      </c>
      <c r="O29" t="s">
        <v>34</v>
      </c>
      <c r="P29" t="s">
        <v>34</v>
      </c>
      <c r="Q29" t="s">
        <v>34</v>
      </c>
      <c r="R29" t="s">
        <v>34</v>
      </c>
      <c r="S29" t="s">
        <v>34</v>
      </c>
      <c r="T29" t="s">
        <v>34</v>
      </c>
      <c r="U29" t="s">
        <v>34</v>
      </c>
      <c r="V29" t="s">
        <v>35</v>
      </c>
      <c r="W29" t="s">
        <v>35</v>
      </c>
      <c r="X29" t="s">
        <v>35</v>
      </c>
      <c r="Y29" t="s">
        <v>35</v>
      </c>
      <c r="Z29" t="s">
        <v>35</v>
      </c>
      <c r="AA29" t="s">
        <v>35</v>
      </c>
      <c r="AB29" t="s">
        <v>35</v>
      </c>
      <c r="AC29" t="s">
        <v>35</v>
      </c>
      <c r="AD29" s="12">
        <v>260624.72643104321</v>
      </c>
    </row>
    <row r="30" spans="1:30" x14ac:dyDescent="0.25">
      <c r="A30" t="s">
        <v>42</v>
      </c>
      <c r="B30" t="s">
        <v>38</v>
      </c>
      <c r="C30">
        <v>2003</v>
      </c>
      <c r="D30" t="s">
        <v>35</v>
      </c>
      <c r="E30" s="10">
        <v>4.6844699999999996E-3</v>
      </c>
      <c r="F30" t="s">
        <v>35</v>
      </c>
      <c r="G30" s="10">
        <f>calculation_NH3!E15</f>
        <v>0.57184148000000012</v>
      </c>
      <c r="H30" t="s">
        <v>34</v>
      </c>
      <c r="I30" t="s">
        <v>34</v>
      </c>
      <c r="J30" t="s">
        <v>34</v>
      </c>
      <c r="K30" t="s">
        <v>34</v>
      </c>
      <c r="L30" t="s">
        <v>35</v>
      </c>
      <c r="M30" t="s">
        <v>34</v>
      </c>
      <c r="N30" t="s">
        <v>34</v>
      </c>
      <c r="O30" t="s">
        <v>34</v>
      </c>
      <c r="P30" t="s">
        <v>34</v>
      </c>
      <c r="Q30" t="s">
        <v>34</v>
      </c>
      <c r="R30" t="s">
        <v>34</v>
      </c>
      <c r="S30" t="s">
        <v>34</v>
      </c>
      <c r="T30" t="s">
        <v>34</v>
      </c>
      <c r="U30" t="s">
        <v>34</v>
      </c>
      <c r="V30" t="s">
        <v>35</v>
      </c>
      <c r="W30" t="s">
        <v>35</v>
      </c>
      <c r="X30" t="s">
        <v>35</v>
      </c>
      <c r="Y30" t="s">
        <v>35</v>
      </c>
      <c r="Z30" t="s">
        <v>35</v>
      </c>
      <c r="AA30" t="s">
        <v>35</v>
      </c>
      <c r="AB30" t="s">
        <v>35</v>
      </c>
      <c r="AC30" t="s">
        <v>35</v>
      </c>
      <c r="AD30" s="1">
        <v>312298</v>
      </c>
    </row>
    <row r="31" spans="1:30" x14ac:dyDescent="0.25">
      <c r="A31" t="s">
        <v>42</v>
      </c>
      <c r="B31" t="s">
        <v>39</v>
      </c>
      <c r="C31">
        <v>2003</v>
      </c>
      <c r="D31" t="s">
        <v>35</v>
      </c>
      <c r="E31" s="10">
        <v>3.0970799999999999E-3</v>
      </c>
      <c r="F31" t="s">
        <v>35</v>
      </c>
      <c r="G31" t="s">
        <v>34</v>
      </c>
      <c r="H31" t="s">
        <v>34</v>
      </c>
      <c r="I31" t="s">
        <v>34</v>
      </c>
      <c r="J31" t="s">
        <v>34</v>
      </c>
      <c r="K31" t="s">
        <v>34</v>
      </c>
      <c r="L31" t="s">
        <v>35</v>
      </c>
      <c r="M31" t="s">
        <v>34</v>
      </c>
      <c r="N31" t="s">
        <v>34</v>
      </c>
      <c r="O31" t="s">
        <v>34</v>
      </c>
      <c r="P31" t="s">
        <v>34</v>
      </c>
      <c r="Q31" t="s">
        <v>34</v>
      </c>
      <c r="R31" t="s">
        <v>34</v>
      </c>
      <c r="S31" t="s">
        <v>34</v>
      </c>
      <c r="T31" t="s">
        <v>34</v>
      </c>
      <c r="U31" t="s">
        <v>34</v>
      </c>
      <c r="V31" t="s">
        <v>35</v>
      </c>
      <c r="W31" t="s">
        <v>35</v>
      </c>
      <c r="X31" t="s">
        <v>35</v>
      </c>
      <c r="Y31" t="s">
        <v>35</v>
      </c>
      <c r="Z31" t="s">
        <v>35</v>
      </c>
      <c r="AA31" t="s">
        <v>35</v>
      </c>
      <c r="AB31" t="s">
        <v>35</v>
      </c>
      <c r="AC31" t="s">
        <v>35</v>
      </c>
      <c r="AD31" s="1">
        <v>206472</v>
      </c>
    </row>
    <row r="32" spans="1:30" x14ac:dyDescent="0.25">
      <c r="A32" t="s">
        <v>42</v>
      </c>
      <c r="B32" t="s">
        <v>38</v>
      </c>
      <c r="C32">
        <v>2004</v>
      </c>
      <c r="D32" t="s">
        <v>35</v>
      </c>
      <c r="E32" s="10">
        <v>5.1735599999999998E-3</v>
      </c>
      <c r="F32" t="s">
        <v>35</v>
      </c>
      <c r="G32" s="10">
        <f>calculation_NH3!E16</f>
        <v>0.45788184959999995</v>
      </c>
      <c r="H32" t="s">
        <v>34</v>
      </c>
      <c r="I32" t="s">
        <v>34</v>
      </c>
      <c r="J32" t="s">
        <v>34</v>
      </c>
      <c r="K32" t="s">
        <v>34</v>
      </c>
      <c r="L32" t="s">
        <v>35</v>
      </c>
      <c r="M32" t="s">
        <v>34</v>
      </c>
      <c r="N32" t="s">
        <v>34</v>
      </c>
      <c r="O32" t="s">
        <v>34</v>
      </c>
      <c r="P32" t="s">
        <v>34</v>
      </c>
      <c r="Q32" t="s">
        <v>34</v>
      </c>
      <c r="R32" t="s">
        <v>34</v>
      </c>
      <c r="S32" t="s">
        <v>34</v>
      </c>
      <c r="T32" t="s">
        <v>34</v>
      </c>
      <c r="U32" t="s">
        <v>34</v>
      </c>
      <c r="V32" t="s">
        <v>35</v>
      </c>
      <c r="W32" t="s">
        <v>35</v>
      </c>
      <c r="X32" t="s">
        <v>35</v>
      </c>
      <c r="Y32" t="s">
        <v>35</v>
      </c>
      <c r="Z32" t="s">
        <v>35</v>
      </c>
      <c r="AA32" t="s">
        <v>35</v>
      </c>
      <c r="AB32" t="s">
        <v>35</v>
      </c>
      <c r="AC32" t="s">
        <v>35</v>
      </c>
      <c r="AD32" s="1">
        <v>344904</v>
      </c>
    </row>
    <row r="33" spans="1:30" x14ac:dyDescent="0.25">
      <c r="A33" t="s">
        <v>42</v>
      </c>
      <c r="B33" t="s">
        <v>39</v>
      </c>
      <c r="C33">
        <v>2004</v>
      </c>
      <c r="D33" t="s">
        <v>35</v>
      </c>
      <c r="E33" s="10">
        <v>2.9218949999999999E-3</v>
      </c>
      <c r="F33" t="s">
        <v>35</v>
      </c>
      <c r="G33" t="s">
        <v>34</v>
      </c>
      <c r="H33" t="s">
        <v>34</v>
      </c>
      <c r="I33" t="s">
        <v>34</v>
      </c>
      <c r="J33" t="s">
        <v>34</v>
      </c>
      <c r="K33" t="s">
        <v>34</v>
      </c>
      <c r="L33" t="s">
        <v>35</v>
      </c>
      <c r="M33" t="s">
        <v>34</v>
      </c>
      <c r="N33" t="s">
        <v>34</v>
      </c>
      <c r="O33" t="s">
        <v>34</v>
      </c>
      <c r="P33" t="s">
        <v>34</v>
      </c>
      <c r="Q33" t="s">
        <v>34</v>
      </c>
      <c r="R33" t="s">
        <v>34</v>
      </c>
      <c r="S33" t="s">
        <v>34</v>
      </c>
      <c r="T33" t="s">
        <v>34</v>
      </c>
      <c r="U33" t="s">
        <v>34</v>
      </c>
      <c r="V33" t="s">
        <v>35</v>
      </c>
      <c r="W33" t="s">
        <v>35</v>
      </c>
      <c r="X33" t="s">
        <v>35</v>
      </c>
      <c r="Y33" t="s">
        <v>35</v>
      </c>
      <c r="Z33" t="s">
        <v>35</v>
      </c>
      <c r="AA33" t="s">
        <v>35</v>
      </c>
      <c r="AB33" t="s">
        <v>35</v>
      </c>
      <c r="AC33" t="s">
        <v>35</v>
      </c>
      <c r="AD33" s="1">
        <v>194793</v>
      </c>
    </row>
    <row r="34" spans="1:30" x14ac:dyDescent="0.25">
      <c r="A34" t="s">
        <v>42</v>
      </c>
      <c r="B34" t="s">
        <v>38</v>
      </c>
      <c r="C34">
        <v>2005</v>
      </c>
      <c r="D34" t="s">
        <v>35</v>
      </c>
      <c r="E34" s="10">
        <v>5.3179649999999992E-3</v>
      </c>
      <c r="F34" t="s">
        <v>35</v>
      </c>
      <c r="G34" s="10">
        <f>calculation_NH3!E17</f>
        <v>0.32803452800000005</v>
      </c>
      <c r="H34" t="s">
        <v>34</v>
      </c>
      <c r="I34" t="s">
        <v>34</v>
      </c>
      <c r="J34" t="s">
        <v>34</v>
      </c>
      <c r="K34" t="s">
        <v>34</v>
      </c>
      <c r="L34" t="s">
        <v>35</v>
      </c>
      <c r="M34" t="s">
        <v>34</v>
      </c>
      <c r="N34" t="s">
        <v>34</v>
      </c>
      <c r="O34" t="s">
        <v>34</v>
      </c>
      <c r="P34" t="s">
        <v>34</v>
      </c>
      <c r="Q34" t="s">
        <v>34</v>
      </c>
      <c r="R34" t="s">
        <v>34</v>
      </c>
      <c r="S34" t="s">
        <v>34</v>
      </c>
      <c r="T34" t="s">
        <v>34</v>
      </c>
      <c r="U34" t="s">
        <v>34</v>
      </c>
      <c r="V34" t="s">
        <v>35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s="1">
        <v>354531</v>
      </c>
    </row>
    <row r="35" spans="1:30" x14ac:dyDescent="0.25">
      <c r="A35" t="s">
        <v>42</v>
      </c>
      <c r="B35" t="s">
        <v>39</v>
      </c>
      <c r="C35">
        <v>2005</v>
      </c>
      <c r="D35" t="s">
        <v>35</v>
      </c>
      <c r="E35" s="10">
        <v>2.8327199999999999E-3</v>
      </c>
      <c r="F35" t="s">
        <v>35</v>
      </c>
      <c r="G35" t="s">
        <v>34</v>
      </c>
      <c r="H35" t="s">
        <v>34</v>
      </c>
      <c r="I35" t="s">
        <v>34</v>
      </c>
      <c r="J35" t="s">
        <v>34</v>
      </c>
      <c r="K35" t="s">
        <v>34</v>
      </c>
      <c r="L35" t="s">
        <v>35</v>
      </c>
      <c r="M35" t="s">
        <v>34</v>
      </c>
      <c r="N35" t="s">
        <v>34</v>
      </c>
      <c r="O35" t="s">
        <v>34</v>
      </c>
      <c r="P35" t="s">
        <v>34</v>
      </c>
      <c r="Q35" t="s">
        <v>34</v>
      </c>
      <c r="R35" t="s">
        <v>34</v>
      </c>
      <c r="S35" t="s">
        <v>34</v>
      </c>
      <c r="T35" t="s">
        <v>34</v>
      </c>
      <c r="U35" t="s">
        <v>34</v>
      </c>
      <c r="V35" t="s">
        <v>35</v>
      </c>
      <c r="W35" t="s">
        <v>35</v>
      </c>
      <c r="X35" t="s">
        <v>35</v>
      </c>
      <c r="Y35" t="s">
        <v>35</v>
      </c>
      <c r="Z35" t="s">
        <v>35</v>
      </c>
      <c r="AA35" t="s">
        <v>35</v>
      </c>
      <c r="AB35" t="s">
        <v>35</v>
      </c>
      <c r="AC35" t="s">
        <v>35</v>
      </c>
      <c r="AD35" s="1">
        <v>188848</v>
      </c>
    </row>
    <row r="36" spans="1:30" x14ac:dyDescent="0.25">
      <c r="A36" t="s">
        <v>42</v>
      </c>
      <c r="B36" t="s">
        <v>38</v>
      </c>
      <c r="C36">
        <v>2006</v>
      </c>
      <c r="D36" t="s">
        <v>35</v>
      </c>
      <c r="E36" s="10">
        <v>5.2530899999999993E-3</v>
      </c>
      <c r="F36" t="s">
        <v>35</v>
      </c>
      <c r="G36" s="10">
        <f>calculation_NH3!E18</f>
        <v>0.246892536</v>
      </c>
      <c r="H36" t="s">
        <v>34</v>
      </c>
      <c r="I36" t="s">
        <v>34</v>
      </c>
      <c r="J36" t="s">
        <v>34</v>
      </c>
      <c r="K36" t="s">
        <v>34</v>
      </c>
      <c r="L36" t="s">
        <v>35</v>
      </c>
      <c r="M36" t="s">
        <v>34</v>
      </c>
      <c r="N36" t="s">
        <v>34</v>
      </c>
      <c r="O36" t="s">
        <v>34</v>
      </c>
      <c r="P36" t="s">
        <v>34</v>
      </c>
      <c r="Q36" t="s">
        <v>34</v>
      </c>
      <c r="R36" t="s">
        <v>34</v>
      </c>
      <c r="S36" t="s">
        <v>34</v>
      </c>
      <c r="T36" t="s">
        <v>34</v>
      </c>
      <c r="U36" t="s">
        <v>34</v>
      </c>
      <c r="V36" t="s">
        <v>35</v>
      </c>
      <c r="W36" t="s">
        <v>35</v>
      </c>
      <c r="X36" t="s">
        <v>35</v>
      </c>
      <c r="Y36" t="s">
        <v>35</v>
      </c>
      <c r="Z36" t="s">
        <v>35</v>
      </c>
      <c r="AA36" t="s">
        <v>35</v>
      </c>
      <c r="AB36" t="s">
        <v>35</v>
      </c>
      <c r="AC36" t="s">
        <v>35</v>
      </c>
      <c r="AD36" s="1">
        <v>350206</v>
      </c>
    </row>
    <row r="37" spans="1:30" x14ac:dyDescent="0.25">
      <c r="A37" t="s">
        <v>42</v>
      </c>
      <c r="B37" t="s">
        <v>39</v>
      </c>
      <c r="C37">
        <v>2006</v>
      </c>
      <c r="D37" t="s">
        <v>35</v>
      </c>
      <c r="E37" s="10">
        <v>2.8759799999999998E-3</v>
      </c>
      <c r="F37" t="s">
        <v>35</v>
      </c>
      <c r="G37" t="s">
        <v>34</v>
      </c>
      <c r="H37" t="s">
        <v>34</v>
      </c>
      <c r="I37" t="s">
        <v>34</v>
      </c>
      <c r="J37" t="s">
        <v>34</v>
      </c>
      <c r="K37" t="s">
        <v>34</v>
      </c>
      <c r="L37" t="s">
        <v>35</v>
      </c>
      <c r="M37" t="s">
        <v>34</v>
      </c>
      <c r="N37" t="s">
        <v>34</v>
      </c>
      <c r="O37" t="s">
        <v>34</v>
      </c>
      <c r="P37" t="s">
        <v>34</v>
      </c>
      <c r="Q37" t="s">
        <v>34</v>
      </c>
      <c r="R37" t="s">
        <v>34</v>
      </c>
      <c r="S37" t="s">
        <v>34</v>
      </c>
      <c r="T37" t="s">
        <v>34</v>
      </c>
      <c r="U37" t="s">
        <v>34</v>
      </c>
      <c r="V37" t="s">
        <v>35</v>
      </c>
      <c r="W37" t="s">
        <v>35</v>
      </c>
      <c r="X37" t="s">
        <v>35</v>
      </c>
      <c r="Y37" t="s">
        <v>35</v>
      </c>
      <c r="Z37" t="s">
        <v>35</v>
      </c>
      <c r="AA37" t="s">
        <v>35</v>
      </c>
      <c r="AB37" t="s">
        <v>35</v>
      </c>
      <c r="AC37" t="s">
        <v>35</v>
      </c>
      <c r="AD37" s="1">
        <v>191732</v>
      </c>
    </row>
    <row r="38" spans="1:30" x14ac:dyDescent="0.25">
      <c r="A38" t="s">
        <v>42</v>
      </c>
      <c r="B38" t="s">
        <v>38</v>
      </c>
      <c r="C38">
        <v>2007</v>
      </c>
      <c r="D38" t="s">
        <v>35</v>
      </c>
      <c r="E38" s="10">
        <v>5.1112949999999992E-3</v>
      </c>
      <c r="F38" t="s">
        <v>35</v>
      </c>
      <c r="G38" s="10">
        <f>calculation_NH3!E19</f>
        <v>0.19931769599999999</v>
      </c>
      <c r="H38" t="s">
        <v>34</v>
      </c>
      <c r="I38" t="s">
        <v>34</v>
      </c>
      <c r="J38" t="s">
        <v>34</v>
      </c>
      <c r="K38" t="s">
        <v>34</v>
      </c>
      <c r="L38" t="s">
        <v>35</v>
      </c>
      <c r="M38" t="s">
        <v>34</v>
      </c>
      <c r="N38" t="s">
        <v>34</v>
      </c>
      <c r="O38" t="s">
        <v>34</v>
      </c>
      <c r="P38" t="s">
        <v>34</v>
      </c>
      <c r="Q38" t="s">
        <v>34</v>
      </c>
      <c r="R38" t="s">
        <v>34</v>
      </c>
      <c r="S38" t="s">
        <v>34</v>
      </c>
      <c r="T38" t="s">
        <v>34</v>
      </c>
      <c r="U38" t="s">
        <v>34</v>
      </c>
      <c r="V38" t="s">
        <v>35</v>
      </c>
      <c r="W38" t="s">
        <v>35</v>
      </c>
      <c r="X38" t="s">
        <v>35</v>
      </c>
      <c r="Y38" t="s">
        <v>35</v>
      </c>
      <c r="Z38" t="s">
        <v>35</v>
      </c>
      <c r="AA38" t="s">
        <v>35</v>
      </c>
      <c r="AB38" t="s">
        <v>35</v>
      </c>
      <c r="AC38" t="s">
        <v>35</v>
      </c>
      <c r="AD38" s="1">
        <v>340753</v>
      </c>
    </row>
    <row r="39" spans="1:30" x14ac:dyDescent="0.25">
      <c r="A39" t="s">
        <v>42</v>
      </c>
      <c r="B39" t="s">
        <v>39</v>
      </c>
      <c r="C39">
        <v>2007</v>
      </c>
      <c r="D39" t="s">
        <v>35</v>
      </c>
      <c r="E39" s="10">
        <v>2.6786699999999997E-3</v>
      </c>
      <c r="F39" t="s">
        <v>35</v>
      </c>
      <c r="G39" t="s">
        <v>34</v>
      </c>
      <c r="H39" t="s">
        <v>34</v>
      </c>
      <c r="I39" t="s">
        <v>34</v>
      </c>
      <c r="J39" t="s">
        <v>34</v>
      </c>
      <c r="K39" t="s">
        <v>34</v>
      </c>
      <c r="L39" t="s">
        <v>35</v>
      </c>
      <c r="M39" t="s">
        <v>34</v>
      </c>
      <c r="N39" t="s">
        <v>34</v>
      </c>
      <c r="O39" t="s">
        <v>34</v>
      </c>
      <c r="P39" t="s">
        <v>34</v>
      </c>
      <c r="Q39" t="s">
        <v>34</v>
      </c>
      <c r="R39" t="s">
        <v>34</v>
      </c>
      <c r="S39" t="s">
        <v>34</v>
      </c>
      <c r="T39" t="s">
        <v>34</v>
      </c>
      <c r="U39" t="s">
        <v>34</v>
      </c>
      <c r="V39" t="s">
        <v>35</v>
      </c>
      <c r="W39" t="s">
        <v>35</v>
      </c>
      <c r="X39" t="s">
        <v>35</v>
      </c>
      <c r="Y39" t="s">
        <v>35</v>
      </c>
      <c r="Z39" t="s">
        <v>35</v>
      </c>
      <c r="AA39" t="s">
        <v>35</v>
      </c>
      <c r="AB39" t="s">
        <v>35</v>
      </c>
      <c r="AC39" t="s">
        <v>35</v>
      </c>
      <c r="AD39" s="1">
        <v>178578</v>
      </c>
    </row>
    <row r="40" spans="1:30" x14ac:dyDescent="0.25">
      <c r="A40" t="s">
        <v>42</v>
      </c>
      <c r="B40" t="s">
        <v>38</v>
      </c>
      <c r="C40">
        <v>2008</v>
      </c>
      <c r="D40" t="s">
        <v>35</v>
      </c>
      <c r="E40" s="10">
        <v>5.0202599999999995E-3</v>
      </c>
      <c r="F40" t="s">
        <v>35</v>
      </c>
      <c r="G40" s="10">
        <f>calculation_NH3!E20</f>
        <v>0.13398453760000001</v>
      </c>
      <c r="H40" t="s">
        <v>34</v>
      </c>
      <c r="I40" t="s">
        <v>34</v>
      </c>
      <c r="J40" t="s">
        <v>34</v>
      </c>
      <c r="K40" t="s">
        <v>34</v>
      </c>
      <c r="L40" t="s">
        <v>35</v>
      </c>
      <c r="M40" t="s">
        <v>34</v>
      </c>
      <c r="N40" t="s">
        <v>34</v>
      </c>
      <c r="O40" t="s">
        <v>34</v>
      </c>
      <c r="P40" t="s">
        <v>34</v>
      </c>
      <c r="Q40" t="s">
        <v>34</v>
      </c>
      <c r="R40" t="s">
        <v>34</v>
      </c>
      <c r="S40" t="s">
        <v>34</v>
      </c>
      <c r="T40" t="s">
        <v>34</v>
      </c>
      <c r="U40" t="s">
        <v>34</v>
      </c>
      <c r="V40" t="s">
        <v>35</v>
      </c>
      <c r="W40" t="s">
        <v>35</v>
      </c>
      <c r="X40" t="s">
        <v>35</v>
      </c>
      <c r="Y40" t="s">
        <v>35</v>
      </c>
      <c r="Z40" t="s">
        <v>35</v>
      </c>
      <c r="AA40" t="s">
        <v>35</v>
      </c>
      <c r="AB40" t="s">
        <v>35</v>
      </c>
      <c r="AC40" t="s">
        <v>35</v>
      </c>
      <c r="AD40" s="1">
        <v>334684</v>
      </c>
    </row>
    <row r="41" spans="1:30" x14ac:dyDescent="0.25">
      <c r="A41" t="s">
        <v>42</v>
      </c>
      <c r="B41" t="s">
        <v>39</v>
      </c>
      <c r="C41">
        <v>2008</v>
      </c>
      <c r="D41" t="s">
        <v>35</v>
      </c>
      <c r="E41" s="10">
        <v>2.6125199999999997E-3</v>
      </c>
      <c r="F41" t="s">
        <v>35</v>
      </c>
      <c r="G41" t="s">
        <v>34</v>
      </c>
      <c r="H41" t="s">
        <v>34</v>
      </c>
      <c r="I41" t="s">
        <v>34</v>
      </c>
      <c r="J41" t="s">
        <v>34</v>
      </c>
      <c r="K41" t="s">
        <v>34</v>
      </c>
      <c r="L41" t="s">
        <v>35</v>
      </c>
      <c r="M41" t="s">
        <v>34</v>
      </c>
      <c r="N41" t="s">
        <v>34</v>
      </c>
      <c r="O41" t="s">
        <v>34</v>
      </c>
      <c r="P41" t="s">
        <v>34</v>
      </c>
      <c r="Q41" t="s">
        <v>34</v>
      </c>
      <c r="R41" t="s">
        <v>34</v>
      </c>
      <c r="S41" t="s">
        <v>34</v>
      </c>
      <c r="T41" t="s">
        <v>34</v>
      </c>
      <c r="U41" t="s">
        <v>34</v>
      </c>
      <c r="V41" t="s">
        <v>35</v>
      </c>
      <c r="W41" t="s">
        <v>35</v>
      </c>
      <c r="X41" t="s">
        <v>35</v>
      </c>
      <c r="Y41" t="s">
        <v>35</v>
      </c>
      <c r="Z41" t="s">
        <v>35</v>
      </c>
      <c r="AA41" t="s">
        <v>35</v>
      </c>
      <c r="AB41" t="s">
        <v>35</v>
      </c>
      <c r="AC41" t="s">
        <v>35</v>
      </c>
      <c r="AD41" s="1">
        <v>174168</v>
      </c>
    </row>
    <row r="42" spans="1:30" x14ac:dyDescent="0.25">
      <c r="A42" t="s">
        <v>42</v>
      </c>
      <c r="B42" t="s">
        <v>38</v>
      </c>
      <c r="C42">
        <v>2009</v>
      </c>
      <c r="D42" t="s">
        <v>35</v>
      </c>
      <c r="E42" s="10">
        <v>4.9903799999999991E-3</v>
      </c>
      <c r="F42" t="s">
        <v>35</v>
      </c>
      <c r="G42" s="10">
        <f>calculation_NH3!E21</f>
        <v>0.11767630559999999</v>
      </c>
      <c r="H42" t="s">
        <v>34</v>
      </c>
      <c r="I42" t="s">
        <v>34</v>
      </c>
      <c r="J42" t="s">
        <v>34</v>
      </c>
      <c r="K42" t="s">
        <v>34</v>
      </c>
      <c r="L42" t="s">
        <v>35</v>
      </c>
      <c r="M42" t="s">
        <v>34</v>
      </c>
      <c r="N42" t="s">
        <v>34</v>
      </c>
      <c r="O42" t="s">
        <v>34</v>
      </c>
      <c r="P42" t="s">
        <v>34</v>
      </c>
      <c r="Q42" t="s">
        <v>34</v>
      </c>
      <c r="R42" t="s">
        <v>34</v>
      </c>
      <c r="S42" t="s">
        <v>34</v>
      </c>
      <c r="T42" t="s">
        <v>34</v>
      </c>
      <c r="U42" t="s">
        <v>34</v>
      </c>
      <c r="V42" t="s">
        <v>35</v>
      </c>
      <c r="W42" t="s">
        <v>35</v>
      </c>
      <c r="X42" t="s">
        <v>35</v>
      </c>
      <c r="Y42" t="s">
        <v>35</v>
      </c>
      <c r="Z42" t="s">
        <v>35</v>
      </c>
      <c r="AA42" t="s">
        <v>35</v>
      </c>
      <c r="AB42" t="s">
        <v>35</v>
      </c>
      <c r="AC42" t="s">
        <v>35</v>
      </c>
      <c r="AD42" s="1">
        <v>332692</v>
      </c>
    </row>
    <row r="43" spans="1:30" x14ac:dyDescent="0.25">
      <c r="A43" t="s">
        <v>42</v>
      </c>
      <c r="B43" t="s">
        <v>39</v>
      </c>
      <c r="C43">
        <v>2009</v>
      </c>
      <c r="D43" t="s">
        <v>35</v>
      </c>
      <c r="E43" s="10">
        <v>2.4549449999999996E-3</v>
      </c>
      <c r="F43" t="s">
        <v>35</v>
      </c>
      <c r="G43" t="s">
        <v>34</v>
      </c>
      <c r="H43" t="s">
        <v>34</v>
      </c>
      <c r="I43" t="s">
        <v>34</v>
      </c>
      <c r="J43" t="s">
        <v>34</v>
      </c>
      <c r="K43" t="s">
        <v>34</v>
      </c>
      <c r="L43" t="s">
        <v>35</v>
      </c>
      <c r="M43" t="s">
        <v>34</v>
      </c>
      <c r="N43" t="s">
        <v>34</v>
      </c>
      <c r="O43" t="s">
        <v>34</v>
      </c>
      <c r="P43" t="s">
        <v>34</v>
      </c>
      <c r="Q43" t="s">
        <v>34</v>
      </c>
      <c r="R43" t="s">
        <v>34</v>
      </c>
      <c r="S43" t="s">
        <v>34</v>
      </c>
      <c r="T43" t="s">
        <v>34</v>
      </c>
      <c r="U43" t="s">
        <v>34</v>
      </c>
      <c r="V43" t="s">
        <v>35</v>
      </c>
      <c r="W43" t="s">
        <v>35</v>
      </c>
      <c r="X43" t="s">
        <v>35</v>
      </c>
      <c r="Y43" t="s">
        <v>35</v>
      </c>
      <c r="Z43" t="s">
        <v>35</v>
      </c>
      <c r="AA43" t="s">
        <v>35</v>
      </c>
      <c r="AB43" t="s">
        <v>35</v>
      </c>
      <c r="AC43" t="s">
        <v>35</v>
      </c>
      <c r="AD43" s="1">
        <v>163663</v>
      </c>
    </row>
    <row r="44" spans="1:30" x14ac:dyDescent="0.25">
      <c r="A44" t="s">
        <v>42</v>
      </c>
      <c r="B44" t="s">
        <v>38</v>
      </c>
      <c r="C44">
        <v>2010</v>
      </c>
      <c r="D44" t="s">
        <v>35</v>
      </c>
      <c r="E44" s="10">
        <v>4.9745249999999996E-3</v>
      </c>
      <c r="F44" t="s">
        <v>35</v>
      </c>
      <c r="G44" s="10">
        <f>calculation_NH3!E22</f>
        <v>0.117967024</v>
      </c>
      <c r="H44" t="s">
        <v>34</v>
      </c>
      <c r="I44" t="s">
        <v>34</v>
      </c>
      <c r="J44" t="s">
        <v>34</v>
      </c>
      <c r="K44" t="s">
        <v>34</v>
      </c>
      <c r="L44" t="s">
        <v>35</v>
      </c>
      <c r="M44" t="s">
        <v>34</v>
      </c>
      <c r="N44" t="s">
        <v>34</v>
      </c>
      <c r="O44" t="s">
        <v>34</v>
      </c>
      <c r="P44" t="s">
        <v>34</v>
      </c>
      <c r="Q44" t="s">
        <v>34</v>
      </c>
      <c r="R44" t="s">
        <v>34</v>
      </c>
      <c r="S44" t="s">
        <v>34</v>
      </c>
      <c r="T44" t="s">
        <v>34</v>
      </c>
      <c r="U44" t="s">
        <v>34</v>
      </c>
      <c r="V44" t="s">
        <v>35</v>
      </c>
      <c r="W44" t="s">
        <v>35</v>
      </c>
      <c r="X44" t="s">
        <v>35</v>
      </c>
      <c r="Y44" t="s">
        <v>35</v>
      </c>
      <c r="Z44" t="s">
        <v>35</v>
      </c>
      <c r="AA44" t="s">
        <v>35</v>
      </c>
      <c r="AB44" t="s">
        <v>35</v>
      </c>
      <c r="AC44" t="s">
        <v>35</v>
      </c>
      <c r="AD44" s="1">
        <v>331635</v>
      </c>
    </row>
    <row r="45" spans="1:30" x14ac:dyDescent="0.25">
      <c r="A45" t="s">
        <v>42</v>
      </c>
      <c r="B45" t="s">
        <v>39</v>
      </c>
      <c r="C45">
        <v>2010</v>
      </c>
      <c r="D45" t="s">
        <v>35</v>
      </c>
      <c r="E45" s="10">
        <v>2.38011E-3</v>
      </c>
      <c r="F45" t="s">
        <v>35</v>
      </c>
      <c r="G45" t="s">
        <v>34</v>
      </c>
      <c r="H45" t="s">
        <v>34</v>
      </c>
      <c r="I45" t="s">
        <v>34</v>
      </c>
      <c r="J45" t="s">
        <v>34</v>
      </c>
      <c r="K45" t="s">
        <v>34</v>
      </c>
      <c r="L45" t="s">
        <v>35</v>
      </c>
      <c r="M45" t="s">
        <v>34</v>
      </c>
      <c r="N45" t="s">
        <v>34</v>
      </c>
      <c r="O45" t="s">
        <v>34</v>
      </c>
      <c r="P45" t="s">
        <v>34</v>
      </c>
      <c r="Q45" t="s">
        <v>34</v>
      </c>
      <c r="R45" t="s">
        <v>34</v>
      </c>
      <c r="S45" t="s">
        <v>34</v>
      </c>
      <c r="T45" t="s">
        <v>34</v>
      </c>
      <c r="U45" t="s">
        <v>34</v>
      </c>
      <c r="V45" t="s">
        <v>35</v>
      </c>
      <c r="W45" t="s">
        <v>35</v>
      </c>
      <c r="X45" t="s">
        <v>35</v>
      </c>
      <c r="Y45" t="s">
        <v>35</v>
      </c>
      <c r="Z45" t="s">
        <v>35</v>
      </c>
      <c r="AA45" t="s">
        <v>35</v>
      </c>
      <c r="AB45" t="s">
        <v>35</v>
      </c>
      <c r="AC45" t="s">
        <v>35</v>
      </c>
      <c r="AD45" s="1">
        <v>158674</v>
      </c>
    </row>
    <row r="46" spans="1:30" x14ac:dyDescent="0.25">
      <c r="A46" t="s">
        <v>42</v>
      </c>
      <c r="B46" t="s">
        <v>38</v>
      </c>
      <c r="C46">
        <v>2011</v>
      </c>
      <c r="D46" t="s">
        <v>35</v>
      </c>
      <c r="E46" s="10">
        <v>4.9368299999999997E-3</v>
      </c>
      <c r="F46" t="s">
        <v>35</v>
      </c>
      <c r="G46" s="10">
        <f>calculation_NH3!E23</f>
        <v>0.117660984</v>
      </c>
      <c r="H46" t="s">
        <v>34</v>
      </c>
      <c r="I46" t="s">
        <v>34</v>
      </c>
      <c r="J46" t="s">
        <v>34</v>
      </c>
      <c r="K46" t="s">
        <v>34</v>
      </c>
      <c r="L46" t="s">
        <v>35</v>
      </c>
      <c r="M46" t="s">
        <v>34</v>
      </c>
      <c r="N46" t="s">
        <v>34</v>
      </c>
      <c r="O46" t="s">
        <v>34</v>
      </c>
      <c r="P46" t="s">
        <v>34</v>
      </c>
      <c r="Q46" t="s">
        <v>34</v>
      </c>
      <c r="R46" t="s">
        <v>34</v>
      </c>
      <c r="S46" t="s">
        <v>34</v>
      </c>
      <c r="T46" t="s">
        <v>34</v>
      </c>
      <c r="U46" t="s">
        <v>34</v>
      </c>
      <c r="V46" t="s">
        <v>35</v>
      </c>
      <c r="W46" t="s">
        <v>35</v>
      </c>
      <c r="X46" t="s">
        <v>35</v>
      </c>
      <c r="Y46" t="s">
        <v>35</v>
      </c>
      <c r="Z46" t="s">
        <v>35</v>
      </c>
      <c r="AA46" t="s">
        <v>35</v>
      </c>
      <c r="AB46" t="s">
        <v>35</v>
      </c>
      <c r="AC46" t="s">
        <v>35</v>
      </c>
      <c r="AD46" s="1">
        <v>329122</v>
      </c>
    </row>
    <row r="47" spans="1:30" x14ac:dyDescent="0.25">
      <c r="A47" t="s">
        <v>42</v>
      </c>
      <c r="B47" t="s">
        <v>39</v>
      </c>
      <c r="C47">
        <v>2011</v>
      </c>
      <c r="D47" t="s">
        <v>35</v>
      </c>
      <c r="E47" s="10">
        <v>2.3778299999999996E-3</v>
      </c>
      <c r="F47" t="s">
        <v>35</v>
      </c>
      <c r="G47" t="s">
        <v>34</v>
      </c>
      <c r="H47" t="s">
        <v>34</v>
      </c>
      <c r="I47" t="s">
        <v>34</v>
      </c>
      <c r="J47" t="s">
        <v>34</v>
      </c>
      <c r="K47" t="s">
        <v>34</v>
      </c>
      <c r="L47" t="s">
        <v>35</v>
      </c>
      <c r="M47" t="s">
        <v>34</v>
      </c>
      <c r="N47" t="s">
        <v>34</v>
      </c>
      <c r="O47" t="s">
        <v>34</v>
      </c>
      <c r="P47" t="s">
        <v>34</v>
      </c>
      <c r="Q47" t="s">
        <v>34</v>
      </c>
      <c r="R47" t="s">
        <v>34</v>
      </c>
      <c r="S47" t="s">
        <v>34</v>
      </c>
      <c r="T47" t="s">
        <v>34</v>
      </c>
      <c r="U47" t="s">
        <v>34</v>
      </c>
      <c r="V47" t="s">
        <v>35</v>
      </c>
      <c r="W47" t="s">
        <v>35</v>
      </c>
      <c r="X47" t="s">
        <v>35</v>
      </c>
      <c r="Y47" t="s">
        <v>35</v>
      </c>
      <c r="Z47" t="s">
        <v>35</v>
      </c>
      <c r="AA47" t="s">
        <v>35</v>
      </c>
      <c r="AB47" t="s">
        <v>35</v>
      </c>
      <c r="AC47" t="s">
        <v>35</v>
      </c>
      <c r="AD47" s="1">
        <v>158522</v>
      </c>
    </row>
    <row r="48" spans="1:30" x14ac:dyDescent="0.25">
      <c r="A48" t="s">
        <v>42</v>
      </c>
      <c r="B48" t="s">
        <v>38</v>
      </c>
      <c r="C48">
        <v>2012</v>
      </c>
      <c r="D48" t="s">
        <v>35</v>
      </c>
      <c r="E48" s="10">
        <v>4.8575549999999995E-3</v>
      </c>
      <c r="F48" t="s">
        <v>35</v>
      </c>
      <c r="G48" s="10">
        <f>calculation_NH3!E24</f>
        <v>0.15143220000000004</v>
      </c>
      <c r="H48" t="s">
        <v>34</v>
      </c>
      <c r="I48" t="s">
        <v>34</v>
      </c>
      <c r="J48" t="s">
        <v>34</v>
      </c>
      <c r="K48" t="s">
        <v>34</v>
      </c>
      <c r="L48" t="s">
        <v>35</v>
      </c>
      <c r="M48" t="s">
        <v>34</v>
      </c>
      <c r="N48" t="s">
        <v>34</v>
      </c>
      <c r="O48" t="s">
        <v>34</v>
      </c>
      <c r="P48" t="s">
        <v>34</v>
      </c>
      <c r="Q48" t="s">
        <v>34</v>
      </c>
      <c r="R48" t="s">
        <v>34</v>
      </c>
      <c r="S48" t="s">
        <v>34</v>
      </c>
      <c r="T48" t="s">
        <v>34</v>
      </c>
      <c r="U48" t="s">
        <v>34</v>
      </c>
      <c r="V48" t="s">
        <v>35</v>
      </c>
      <c r="W48" t="s">
        <v>35</v>
      </c>
      <c r="X48" t="s">
        <v>35</v>
      </c>
      <c r="Y48" t="s">
        <v>35</v>
      </c>
      <c r="Z48" t="s">
        <v>35</v>
      </c>
      <c r="AA48" t="s">
        <v>35</v>
      </c>
      <c r="AB48" t="s">
        <v>35</v>
      </c>
      <c r="AC48" t="s">
        <v>35</v>
      </c>
      <c r="AD48" s="1">
        <v>323837</v>
      </c>
    </row>
    <row r="49" spans="1:30" x14ac:dyDescent="0.25">
      <c r="A49" t="s">
        <v>42</v>
      </c>
      <c r="B49" t="s">
        <v>39</v>
      </c>
      <c r="C49">
        <v>2012</v>
      </c>
      <c r="D49" t="s">
        <v>35</v>
      </c>
      <c r="E49" s="10">
        <v>2.2408949999999997E-3</v>
      </c>
      <c r="F49" t="s">
        <v>35</v>
      </c>
      <c r="G49" t="s">
        <v>34</v>
      </c>
      <c r="H49" t="s">
        <v>34</v>
      </c>
      <c r="I49" t="s">
        <v>34</v>
      </c>
      <c r="J49" t="s">
        <v>34</v>
      </c>
      <c r="K49" t="s">
        <v>34</v>
      </c>
      <c r="L49" t="s">
        <v>35</v>
      </c>
      <c r="M49" t="s">
        <v>34</v>
      </c>
      <c r="N49" t="s">
        <v>34</v>
      </c>
      <c r="O49" t="s">
        <v>34</v>
      </c>
      <c r="P49" t="s">
        <v>34</v>
      </c>
      <c r="Q49" t="s">
        <v>34</v>
      </c>
      <c r="R49" t="s">
        <v>34</v>
      </c>
      <c r="S49" t="s">
        <v>34</v>
      </c>
      <c r="T49" t="s">
        <v>34</v>
      </c>
      <c r="U49" t="s">
        <v>34</v>
      </c>
      <c r="V49" t="s">
        <v>35</v>
      </c>
      <c r="W49" t="s">
        <v>35</v>
      </c>
      <c r="X49" t="s">
        <v>35</v>
      </c>
      <c r="Y49" t="s">
        <v>35</v>
      </c>
      <c r="Z49" t="s">
        <v>35</v>
      </c>
      <c r="AA49" t="s">
        <v>35</v>
      </c>
      <c r="AB49" t="s">
        <v>35</v>
      </c>
      <c r="AC49" t="s">
        <v>35</v>
      </c>
      <c r="AD49" s="1">
        <v>149393</v>
      </c>
    </row>
    <row r="50" spans="1:30" x14ac:dyDescent="0.25">
      <c r="A50" t="s">
        <v>42</v>
      </c>
      <c r="B50" t="s">
        <v>38</v>
      </c>
      <c r="C50">
        <v>2013</v>
      </c>
      <c r="D50" t="s">
        <v>35</v>
      </c>
      <c r="E50" s="10">
        <v>4.9367999999999999E-3</v>
      </c>
      <c r="F50" t="s">
        <v>35</v>
      </c>
      <c r="G50" s="10">
        <f>calculation_NH3!E25</f>
        <v>0.15137883360000001</v>
      </c>
      <c r="H50" t="s">
        <v>34</v>
      </c>
      <c r="I50" t="s">
        <v>34</v>
      </c>
      <c r="J50" t="s">
        <v>34</v>
      </c>
      <c r="K50" t="s">
        <v>34</v>
      </c>
      <c r="L50" t="s">
        <v>35</v>
      </c>
      <c r="M50" t="s">
        <v>34</v>
      </c>
      <c r="N50" t="s">
        <v>34</v>
      </c>
      <c r="O50" t="s">
        <v>34</v>
      </c>
      <c r="P50" t="s">
        <v>34</v>
      </c>
      <c r="Q50" t="s">
        <v>34</v>
      </c>
      <c r="R50" t="s">
        <v>34</v>
      </c>
      <c r="S50" t="s">
        <v>34</v>
      </c>
      <c r="T50" t="s">
        <v>34</v>
      </c>
      <c r="U50" t="s">
        <v>34</v>
      </c>
      <c r="V50" t="s">
        <v>35</v>
      </c>
      <c r="W50" t="s">
        <v>35</v>
      </c>
      <c r="X50" t="s">
        <v>35</v>
      </c>
      <c r="Y50" t="s">
        <v>35</v>
      </c>
      <c r="Z50" t="s">
        <v>35</v>
      </c>
      <c r="AA50" t="s">
        <v>35</v>
      </c>
      <c r="AB50" t="s">
        <v>35</v>
      </c>
      <c r="AC50" t="s">
        <v>35</v>
      </c>
      <c r="AD50" s="1">
        <v>329120</v>
      </c>
    </row>
    <row r="51" spans="1:30" x14ac:dyDescent="0.25">
      <c r="A51" t="s">
        <v>42</v>
      </c>
      <c r="B51" t="s">
        <v>39</v>
      </c>
      <c r="C51">
        <v>2013</v>
      </c>
      <c r="D51" t="s">
        <v>35</v>
      </c>
      <c r="E51" s="10">
        <v>1.8928949999999999E-3</v>
      </c>
      <c r="F51" t="s">
        <v>35</v>
      </c>
      <c r="G51" t="s">
        <v>34</v>
      </c>
      <c r="H51" t="s">
        <v>34</v>
      </c>
      <c r="I51" t="s">
        <v>34</v>
      </c>
      <c r="J51" t="s">
        <v>34</v>
      </c>
      <c r="K51" t="s">
        <v>34</v>
      </c>
      <c r="L51" t="s">
        <v>35</v>
      </c>
      <c r="M51" t="s">
        <v>34</v>
      </c>
      <c r="N51" t="s">
        <v>34</v>
      </c>
      <c r="O51" t="s">
        <v>34</v>
      </c>
      <c r="P51" t="s">
        <v>34</v>
      </c>
      <c r="Q51" t="s">
        <v>34</v>
      </c>
      <c r="R51" t="s">
        <v>34</v>
      </c>
      <c r="S51" t="s">
        <v>34</v>
      </c>
      <c r="T51" t="s">
        <v>34</v>
      </c>
      <c r="U51" t="s">
        <v>34</v>
      </c>
      <c r="V51" t="s">
        <v>35</v>
      </c>
      <c r="W51" t="s">
        <v>35</v>
      </c>
      <c r="X51" t="s">
        <v>35</v>
      </c>
      <c r="Y51" t="s">
        <v>35</v>
      </c>
      <c r="Z51" t="s">
        <v>35</v>
      </c>
      <c r="AA51" t="s">
        <v>35</v>
      </c>
      <c r="AB51" t="s">
        <v>35</v>
      </c>
      <c r="AC51" t="s">
        <v>35</v>
      </c>
      <c r="AD51" s="1">
        <v>126193</v>
      </c>
    </row>
    <row r="52" spans="1:30" x14ac:dyDescent="0.25">
      <c r="A52" t="s">
        <v>42</v>
      </c>
      <c r="B52" t="s">
        <v>38</v>
      </c>
      <c r="C52">
        <v>2014</v>
      </c>
      <c r="D52" t="s">
        <v>35</v>
      </c>
      <c r="E52" s="10">
        <v>4.5494399999999992E-3</v>
      </c>
      <c r="F52" t="s">
        <v>35</v>
      </c>
      <c r="G52" s="10">
        <f>calculation_NH3!E26</f>
        <v>0.11802868</v>
      </c>
      <c r="H52" t="s">
        <v>34</v>
      </c>
      <c r="I52" t="s">
        <v>34</v>
      </c>
      <c r="J52" t="s">
        <v>34</v>
      </c>
      <c r="K52" t="s">
        <v>34</v>
      </c>
      <c r="L52" t="s">
        <v>35</v>
      </c>
      <c r="M52" t="s">
        <v>34</v>
      </c>
      <c r="N52" t="s">
        <v>34</v>
      </c>
      <c r="O52" t="s">
        <v>34</v>
      </c>
      <c r="P52" t="s">
        <v>34</v>
      </c>
      <c r="Q52" t="s">
        <v>34</v>
      </c>
      <c r="R52" t="s">
        <v>34</v>
      </c>
      <c r="S52" t="s">
        <v>34</v>
      </c>
      <c r="T52" t="s">
        <v>34</v>
      </c>
      <c r="U52" t="s">
        <v>34</v>
      </c>
      <c r="V52" t="s">
        <v>35</v>
      </c>
      <c r="W52" t="s">
        <v>35</v>
      </c>
      <c r="X52" t="s">
        <v>35</v>
      </c>
      <c r="Y52" t="s">
        <v>35</v>
      </c>
      <c r="Z52" t="s">
        <v>35</v>
      </c>
      <c r="AA52" t="s">
        <v>35</v>
      </c>
      <c r="AB52" t="s">
        <v>35</v>
      </c>
      <c r="AC52" t="s">
        <v>35</v>
      </c>
      <c r="AD52" s="1">
        <v>303296</v>
      </c>
    </row>
    <row r="53" spans="1:30" x14ac:dyDescent="0.25">
      <c r="A53" t="s">
        <v>42</v>
      </c>
      <c r="B53" t="s">
        <v>39</v>
      </c>
      <c r="C53">
        <v>2014</v>
      </c>
      <c r="D53" t="s">
        <v>35</v>
      </c>
      <c r="E53" s="10">
        <v>2.1416249999999999E-3</v>
      </c>
      <c r="F53" t="s">
        <v>35</v>
      </c>
      <c r="G53" t="s">
        <v>34</v>
      </c>
      <c r="H53" t="s">
        <v>34</v>
      </c>
      <c r="I53" t="s">
        <v>34</v>
      </c>
      <c r="J53" t="s">
        <v>34</v>
      </c>
      <c r="K53" t="s">
        <v>34</v>
      </c>
      <c r="L53" t="s">
        <v>35</v>
      </c>
      <c r="M53" t="s">
        <v>34</v>
      </c>
      <c r="N53" t="s">
        <v>34</v>
      </c>
      <c r="O53" t="s">
        <v>34</v>
      </c>
      <c r="P53" t="s">
        <v>34</v>
      </c>
      <c r="Q53" t="s">
        <v>34</v>
      </c>
      <c r="R53" t="s">
        <v>34</v>
      </c>
      <c r="S53" t="s">
        <v>34</v>
      </c>
      <c r="T53" t="s">
        <v>34</v>
      </c>
      <c r="U53" t="s">
        <v>34</v>
      </c>
      <c r="V53" t="s">
        <v>35</v>
      </c>
      <c r="W53" t="s">
        <v>35</v>
      </c>
      <c r="X53" t="s">
        <v>35</v>
      </c>
      <c r="Y53" t="s">
        <v>35</v>
      </c>
      <c r="Z53" t="s">
        <v>35</v>
      </c>
      <c r="AA53" t="s">
        <v>35</v>
      </c>
      <c r="AB53" t="s">
        <v>35</v>
      </c>
      <c r="AC53" t="s">
        <v>35</v>
      </c>
      <c r="AD53" s="1">
        <v>142775</v>
      </c>
    </row>
    <row r="54" spans="1:30" x14ac:dyDescent="0.25">
      <c r="A54" t="s">
        <v>42</v>
      </c>
      <c r="B54" t="s">
        <v>38</v>
      </c>
      <c r="C54">
        <v>2015</v>
      </c>
      <c r="D54" t="s">
        <v>35</v>
      </c>
      <c r="E54" s="10">
        <v>4.5310199999999993E-3</v>
      </c>
      <c r="F54" t="s">
        <v>35</v>
      </c>
      <c r="G54" s="10">
        <f>calculation_NH3!E27</f>
        <v>0.10131689280000002</v>
      </c>
      <c r="H54" t="s">
        <v>34</v>
      </c>
      <c r="I54" t="s">
        <v>34</v>
      </c>
      <c r="J54" t="s">
        <v>34</v>
      </c>
      <c r="K54" t="s">
        <v>34</v>
      </c>
      <c r="L54" t="s">
        <v>35</v>
      </c>
      <c r="M54" t="s">
        <v>34</v>
      </c>
      <c r="N54" t="s">
        <v>34</v>
      </c>
      <c r="O54" t="s">
        <v>34</v>
      </c>
      <c r="P54" t="s">
        <v>34</v>
      </c>
      <c r="Q54" t="s">
        <v>34</v>
      </c>
      <c r="R54" t="s">
        <v>34</v>
      </c>
      <c r="S54" t="s">
        <v>34</v>
      </c>
      <c r="T54" t="s">
        <v>34</v>
      </c>
      <c r="U54" t="s">
        <v>34</v>
      </c>
      <c r="V54" t="s">
        <v>35</v>
      </c>
      <c r="W54" t="s">
        <v>35</v>
      </c>
      <c r="X54" t="s">
        <v>35</v>
      </c>
      <c r="Y54" t="s">
        <v>35</v>
      </c>
      <c r="Z54" t="s">
        <v>35</v>
      </c>
      <c r="AA54" t="s">
        <v>35</v>
      </c>
      <c r="AB54" t="s">
        <v>35</v>
      </c>
      <c r="AC54" t="s">
        <v>35</v>
      </c>
      <c r="AD54" s="1">
        <v>302068</v>
      </c>
    </row>
    <row r="55" spans="1:30" x14ac:dyDescent="0.25">
      <c r="A55" t="s">
        <v>42</v>
      </c>
      <c r="B55" t="s">
        <v>39</v>
      </c>
      <c r="C55">
        <v>2015</v>
      </c>
      <c r="D55" t="s">
        <v>35</v>
      </c>
      <c r="E55" s="10">
        <v>2.1517949999999997E-3</v>
      </c>
      <c r="F55" t="s">
        <v>35</v>
      </c>
      <c r="G55" t="s">
        <v>34</v>
      </c>
      <c r="H55" t="s">
        <v>34</v>
      </c>
      <c r="I55" t="s">
        <v>34</v>
      </c>
      <c r="J55" t="s">
        <v>34</v>
      </c>
      <c r="K55" t="s">
        <v>34</v>
      </c>
      <c r="L55" t="s">
        <v>35</v>
      </c>
      <c r="M55" t="s">
        <v>34</v>
      </c>
      <c r="N55" t="s">
        <v>34</v>
      </c>
      <c r="O55" t="s">
        <v>34</v>
      </c>
      <c r="P55" t="s">
        <v>34</v>
      </c>
      <c r="Q55" t="s">
        <v>34</v>
      </c>
      <c r="R55" t="s">
        <v>34</v>
      </c>
      <c r="S55" t="s">
        <v>34</v>
      </c>
      <c r="T55" t="s">
        <v>34</v>
      </c>
      <c r="U55" t="s">
        <v>34</v>
      </c>
      <c r="V55" t="s">
        <v>35</v>
      </c>
      <c r="W55" t="s">
        <v>35</v>
      </c>
      <c r="X55" t="s">
        <v>35</v>
      </c>
      <c r="Y55" t="s">
        <v>35</v>
      </c>
      <c r="Z55" t="s">
        <v>35</v>
      </c>
      <c r="AA55" t="s">
        <v>35</v>
      </c>
      <c r="AB55" t="s">
        <v>35</v>
      </c>
      <c r="AC55" t="s">
        <v>35</v>
      </c>
      <c r="AD55" s="1">
        <v>143453</v>
      </c>
    </row>
    <row r="56" spans="1:30" x14ac:dyDescent="0.25">
      <c r="A56" t="s">
        <v>42</v>
      </c>
      <c r="B56" t="s">
        <v>38</v>
      </c>
      <c r="C56">
        <v>2016</v>
      </c>
      <c r="D56" t="s">
        <v>35</v>
      </c>
      <c r="E56" s="10">
        <v>4.5625495799999994E-3</v>
      </c>
      <c r="F56" t="s">
        <v>35</v>
      </c>
      <c r="G56" s="10">
        <f>calculation_NH3!E28</f>
        <v>8.4630559999999994E-2</v>
      </c>
      <c r="H56" t="s">
        <v>34</v>
      </c>
      <c r="I56" t="s">
        <v>34</v>
      </c>
      <c r="J56" t="s">
        <v>34</v>
      </c>
      <c r="K56" t="s">
        <v>34</v>
      </c>
      <c r="L56" t="s">
        <v>35</v>
      </c>
      <c r="M56" t="s">
        <v>34</v>
      </c>
      <c r="N56" t="s">
        <v>34</v>
      </c>
      <c r="O56" t="s">
        <v>34</v>
      </c>
      <c r="P56" t="s">
        <v>34</v>
      </c>
      <c r="Q56" t="s">
        <v>34</v>
      </c>
      <c r="R56" t="s">
        <v>34</v>
      </c>
      <c r="S56" t="s">
        <v>34</v>
      </c>
      <c r="T56" t="s">
        <v>34</v>
      </c>
      <c r="U56" t="s">
        <v>34</v>
      </c>
      <c r="V56" t="s">
        <v>35</v>
      </c>
      <c r="W56" t="s">
        <v>35</v>
      </c>
      <c r="X56" t="s">
        <v>35</v>
      </c>
      <c r="Y56" t="s">
        <v>35</v>
      </c>
      <c r="Z56" t="s">
        <v>35</v>
      </c>
      <c r="AA56" t="s">
        <v>35</v>
      </c>
      <c r="AB56" t="s">
        <v>35</v>
      </c>
      <c r="AC56" t="s">
        <v>35</v>
      </c>
      <c r="AD56" s="1">
        <v>304169.97200000001</v>
      </c>
    </row>
    <row r="57" spans="1:30" x14ac:dyDescent="0.25">
      <c r="A57" t="s">
        <v>42</v>
      </c>
      <c r="B57" t="s">
        <v>39</v>
      </c>
      <c r="C57">
        <v>2016</v>
      </c>
      <c r="D57" t="s">
        <v>35</v>
      </c>
      <c r="E57" s="10">
        <v>2.1404549999999999E-3</v>
      </c>
      <c r="F57" t="s">
        <v>35</v>
      </c>
      <c r="G57" t="s">
        <v>34</v>
      </c>
      <c r="H57" t="s">
        <v>34</v>
      </c>
      <c r="I57" t="s">
        <v>34</v>
      </c>
      <c r="J57" t="s">
        <v>34</v>
      </c>
      <c r="K57" t="s">
        <v>34</v>
      </c>
      <c r="L57" t="s">
        <v>35</v>
      </c>
      <c r="M57" t="s">
        <v>34</v>
      </c>
      <c r="N57" t="s">
        <v>34</v>
      </c>
      <c r="O57" t="s">
        <v>34</v>
      </c>
      <c r="P57" t="s">
        <v>34</v>
      </c>
      <c r="Q57" t="s">
        <v>34</v>
      </c>
      <c r="R57" t="s">
        <v>34</v>
      </c>
      <c r="S57" t="s">
        <v>34</v>
      </c>
      <c r="T57" t="s">
        <v>34</v>
      </c>
      <c r="U57" t="s">
        <v>34</v>
      </c>
      <c r="V57" t="s">
        <v>35</v>
      </c>
      <c r="W57" t="s">
        <v>35</v>
      </c>
      <c r="X57" t="s">
        <v>35</v>
      </c>
      <c r="Y57" t="s">
        <v>35</v>
      </c>
      <c r="Z57" t="s">
        <v>35</v>
      </c>
      <c r="AA57" t="s">
        <v>35</v>
      </c>
      <c r="AB57" t="s">
        <v>35</v>
      </c>
      <c r="AC57" t="s">
        <v>35</v>
      </c>
      <c r="AD57" s="1">
        <v>142697</v>
      </c>
    </row>
    <row r="58" spans="1:30" x14ac:dyDescent="0.25">
      <c r="A58" t="s">
        <v>42</v>
      </c>
      <c r="B58" t="s">
        <v>38</v>
      </c>
      <c r="C58">
        <v>2017</v>
      </c>
      <c r="D58" t="s">
        <v>35</v>
      </c>
      <c r="E58" s="10">
        <v>4.6388699999999998E-3</v>
      </c>
      <c r="F58" t="s">
        <v>35</v>
      </c>
      <c r="G58" s="10">
        <f>calculation_NH3!E29</f>
        <v>6.7904352000000001E-2</v>
      </c>
      <c r="H58" t="s">
        <v>34</v>
      </c>
      <c r="I58" t="s">
        <v>34</v>
      </c>
      <c r="J58" t="s">
        <v>34</v>
      </c>
      <c r="K58" t="s">
        <v>34</v>
      </c>
      <c r="L58" t="s">
        <v>35</v>
      </c>
      <c r="M58" t="s">
        <v>34</v>
      </c>
      <c r="N58" t="s">
        <v>34</v>
      </c>
      <c r="O58" t="s">
        <v>34</v>
      </c>
      <c r="P58" t="s">
        <v>34</v>
      </c>
      <c r="Q58" t="s">
        <v>34</v>
      </c>
      <c r="R58" t="s">
        <v>34</v>
      </c>
      <c r="S58" t="s">
        <v>34</v>
      </c>
      <c r="T58" t="s">
        <v>34</v>
      </c>
      <c r="U58" t="s">
        <v>34</v>
      </c>
      <c r="V58" t="s">
        <v>35</v>
      </c>
      <c r="W58" t="s">
        <v>35</v>
      </c>
      <c r="X58" t="s">
        <v>35</v>
      </c>
      <c r="Y58" t="s">
        <v>35</v>
      </c>
      <c r="Z58" t="s">
        <v>35</v>
      </c>
      <c r="AA58" t="s">
        <v>35</v>
      </c>
      <c r="AB58" t="s">
        <v>35</v>
      </c>
      <c r="AC58" t="s">
        <v>35</v>
      </c>
      <c r="AD58" s="1">
        <v>309258</v>
      </c>
    </row>
    <row r="59" spans="1:30" x14ac:dyDescent="0.25">
      <c r="A59" t="s">
        <v>42</v>
      </c>
      <c r="B59" t="s">
        <v>39</v>
      </c>
      <c r="C59">
        <v>2017</v>
      </c>
      <c r="D59" t="s">
        <v>35</v>
      </c>
      <c r="E59" s="10">
        <v>2.16096E-3</v>
      </c>
      <c r="F59" t="s">
        <v>35</v>
      </c>
      <c r="G59" t="s">
        <v>34</v>
      </c>
      <c r="H59" t="s">
        <v>34</v>
      </c>
      <c r="I59" t="s">
        <v>34</v>
      </c>
      <c r="J59" t="s">
        <v>34</v>
      </c>
      <c r="K59" t="s">
        <v>34</v>
      </c>
      <c r="L59" t="s">
        <v>35</v>
      </c>
      <c r="M59" t="s">
        <v>34</v>
      </c>
      <c r="N59" t="s">
        <v>34</v>
      </c>
      <c r="O59" t="s">
        <v>34</v>
      </c>
      <c r="P59" t="s">
        <v>34</v>
      </c>
      <c r="Q59" t="s">
        <v>34</v>
      </c>
      <c r="R59" t="s">
        <v>34</v>
      </c>
      <c r="S59" t="s">
        <v>34</v>
      </c>
      <c r="T59" t="s">
        <v>34</v>
      </c>
      <c r="U59" t="s">
        <v>34</v>
      </c>
      <c r="V59" t="s">
        <v>35</v>
      </c>
      <c r="W59" t="s">
        <v>35</v>
      </c>
      <c r="X59" t="s">
        <v>35</v>
      </c>
      <c r="Y59" t="s">
        <v>35</v>
      </c>
      <c r="Z59" t="s">
        <v>35</v>
      </c>
      <c r="AA59" t="s">
        <v>35</v>
      </c>
      <c r="AB59" t="s">
        <v>35</v>
      </c>
      <c r="AC59" t="s">
        <v>35</v>
      </c>
      <c r="AD59" s="1">
        <v>144064</v>
      </c>
    </row>
    <row r="60" spans="1:30" x14ac:dyDescent="0.25">
      <c r="A60" t="s">
        <v>42</v>
      </c>
      <c r="B60" t="s">
        <v>38</v>
      </c>
      <c r="C60">
        <v>2018</v>
      </c>
      <c r="D60" t="s">
        <v>35</v>
      </c>
      <c r="E60" s="10">
        <v>4.6601849999999998E-3</v>
      </c>
      <c r="F60" t="s">
        <v>35</v>
      </c>
      <c r="G60" s="10">
        <f>calculation_NH3!E30</f>
        <v>8.5198400000000007E-2</v>
      </c>
      <c r="H60" t="s">
        <v>34</v>
      </c>
      <c r="I60" t="s">
        <v>34</v>
      </c>
      <c r="J60" t="s">
        <v>34</v>
      </c>
      <c r="K60" t="s">
        <v>34</v>
      </c>
      <c r="L60" t="s">
        <v>35</v>
      </c>
      <c r="M60" t="s">
        <v>34</v>
      </c>
      <c r="N60" t="s">
        <v>34</v>
      </c>
      <c r="O60" t="s">
        <v>34</v>
      </c>
      <c r="P60" t="s">
        <v>34</v>
      </c>
      <c r="Q60" t="s">
        <v>34</v>
      </c>
      <c r="R60" t="s">
        <v>34</v>
      </c>
      <c r="S60" t="s">
        <v>34</v>
      </c>
      <c r="T60" t="s">
        <v>34</v>
      </c>
      <c r="U60" t="s">
        <v>34</v>
      </c>
      <c r="V60" t="s">
        <v>35</v>
      </c>
      <c r="W60" t="s">
        <v>35</v>
      </c>
      <c r="X60" t="s">
        <v>35</v>
      </c>
      <c r="Y60" t="s">
        <v>35</v>
      </c>
      <c r="Z60" t="s">
        <v>35</v>
      </c>
      <c r="AA60" t="s">
        <v>35</v>
      </c>
      <c r="AB60" t="s">
        <v>35</v>
      </c>
      <c r="AC60" t="s">
        <v>35</v>
      </c>
      <c r="AD60" s="1">
        <v>310679</v>
      </c>
    </row>
    <row r="61" spans="1:30" x14ac:dyDescent="0.25">
      <c r="A61" t="s">
        <v>42</v>
      </c>
      <c r="B61" t="s">
        <v>39</v>
      </c>
      <c r="C61">
        <v>2018</v>
      </c>
      <c r="D61" t="s">
        <v>35</v>
      </c>
      <c r="E61" s="10">
        <v>2.1996149999999998E-3</v>
      </c>
      <c r="F61" t="s">
        <v>35</v>
      </c>
      <c r="G61" t="s">
        <v>34</v>
      </c>
      <c r="H61" t="s">
        <v>34</v>
      </c>
      <c r="I61" t="s">
        <v>34</v>
      </c>
      <c r="J61" t="s">
        <v>34</v>
      </c>
      <c r="K61" t="s">
        <v>34</v>
      </c>
      <c r="L61" t="s">
        <v>35</v>
      </c>
      <c r="M61" t="s">
        <v>34</v>
      </c>
      <c r="N61" t="s">
        <v>34</v>
      </c>
      <c r="O61" t="s">
        <v>34</v>
      </c>
      <c r="P61" t="s">
        <v>34</v>
      </c>
      <c r="Q61" t="s">
        <v>34</v>
      </c>
      <c r="R61" t="s">
        <v>34</v>
      </c>
      <c r="S61" t="s">
        <v>34</v>
      </c>
      <c r="T61" t="s">
        <v>34</v>
      </c>
      <c r="U61" t="s">
        <v>34</v>
      </c>
      <c r="V61" t="s">
        <v>35</v>
      </c>
      <c r="W61" t="s">
        <v>35</v>
      </c>
      <c r="X61" t="s">
        <v>35</v>
      </c>
      <c r="Y61" t="s">
        <v>35</v>
      </c>
      <c r="Z61" t="s">
        <v>35</v>
      </c>
      <c r="AA61" t="s">
        <v>35</v>
      </c>
      <c r="AB61" t="s">
        <v>35</v>
      </c>
      <c r="AC61" t="s">
        <v>35</v>
      </c>
      <c r="AD61" s="1">
        <v>146641</v>
      </c>
    </row>
    <row r="62" spans="1:30" x14ac:dyDescent="0.25">
      <c r="A62" t="s">
        <v>42</v>
      </c>
      <c r="B62" t="s">
        <v>38</v>
      </c>
      <c r="C62">
        <v>2019</v>
      </c>
      <c r="D62" t="s">
        <v>35</v>
      </c>
      <c r="E62" s="10">
        <v>4.7500949999999993E-3</v>
      </c>
      <c r="F62" t="s">
        <v>35</v>
      </c>
      <c r="G62" s="10">
        <f>calculation_NH3!E31</f>
        <v>6.8441209599999997E-2</v>
      </c>
      <c r="H62" t="s">
        <v>34</v>
      </c>
      <c r="I62" t="s">
        <v>34</v>
      </c>
      <c r="J62" t="s">
        <v>34</v>
      </c>
      <c r="K62" t="s">
        <v>34</v>
      </c>
      <c r="L62" t="s">
        <v>35</v>
      </c>
      <c r="M62" t="s">
        <v>34</v>
      </c>
      <c r="N62" t="s">
        <v>34</v>
      </c>
      <c r="O62" t="s">
        <v>34</v>
      </c>
      <c r="P62" t="s">
        <v>34</v>
      </c>
      <c r="Q62" t="s">
        <v>34</v>
      </c>
      <c r="R62" t="s">
        <v>34</v>
      </c>
      <c r="S62" t="s">
        <v>34</v>
      </c>
      <c r="T62" t="s">
        <v>34</v>
      </c>
      <c r="U62" t="s">
        <v>34</v>
      </c>
      <c r="V62" t="s">
        <v>35</v>
      </c>
      <c r="W62" t="s">
        <v>35</v>
      </c>
      <c r="X62" t="s">
        <v>35</v>
      </c>
      <c r="Y62" t="s">
        <v>35</v>
      </c>
      <c r="Z62" t="s">
        <v>35</v>
      </c>
      <c r="AA62" t="s">
        <v>35</v>
      </c>
      <c r="AB62" t="s">
        <v>35</v>
      </c>
      <c r="AC62" t="s">
        <v>35</v>
      </c>
      <c r="AD62" s="1">
        <v>316673</v>
      </c>
    </row>
    <row r="63" spans="1:30" x14ac:dyDescent="0.25">
      <c r="A63" t="s">
        <v>42</v>
      </c>
      <c r="B63" t="s">
        <v>39</v>
      </c>
      <c r="C63">
        <v>2019</v>
      </c>
      <c r="D63" t="s">
        <v>35</v>
      </c>
      <c r="E63" s="10">
        <v>2.165775E-3</v>
      </c>
      <c r="F63" t="s">
        <v>35</v>
      </c>
      <c r="G63" t="s">
        <v>34</v>
      </c>
      <c r="H63" t="s">
        <v>34</v>
      </c>
      <c r="I63" t="s">
        <v>34</v>
      </c>
      <c r="J63" t="s">
        <v>34</v>
      </c>
      <c r="K63" t="s">
        <v>34</v>
      </c>
      <c r="L63" t="s">
        <v>35</v>
      </c>
      <c r="M63" t="s">
        <v>34</v>
      </c>
      <c r="N63" t="s">
        <v>34</v>
      </c>
      <c r="O63" t="s">
        <v>34</v>
      </c>
      <c r="P63" t="s">
        <v>34</v>
      </c>
      <c r="Q63" t="s">
        <v>34</v>
      </c>
      <c r="R63" t="s">
        <v>34</v>
      </c>
      <c r="S63" t="s">
        <v>34</v>
      </c>
      <c r="T63" t="s">
        <v>34</v>
      </c>
      <c r="U63" t="s">
        <v>34</v>
      </c>
      <c r="V63" t="s">
        <v>35</v>
      </c>
      <c r="W63" t="s">
        <v>35</v>
      </c>
      <c r="X63" t="s">
        <v>35</v>
      </c>
      <c r="Y63" t="s">
        <v>35</v>
      </c>
      <c r="Z63" t="s">
        <v>35</v>
      </c>
      <c r="AA63" t="s">
        <v>35</v>
      </c>
      <c r="AB63" t="s">
        <v>35</v>
      </c>
      <c r="AC63" t="s">
        <v>35</v>
      </c>
      <c r="AD63" s="1">
        <v>144385</v>
      </c>
    </row>
    <row r="64" spans="1:30" x14ac:dyDescent="0.25">
      <c r="A64" t="s">
        <v>42</v>
      </c>
      <c r="B64" t="s">
        <v>38</v>
      </c>
      <c r="C64">
        <v>2020</v>
      </c>
      <c r="D64" t="s">
        <v>35</v>
      </c>
      <c r="E64" s="10">
        <f>calculation_NMVOC!D62</f>
        <v>4.8463499999999993E-3</v>
      </c>
      <c r="F64" t="s">
        <v>35</v>
      </c>
      <c r="G64" s="10">
        <f>calculation_NH3!E32</f>
        <v>5.1368529600000011E-2</v>
      </c>
      <c r="H64" t="s">
        <v>34</v>
      </c>
      <c r="I64" t="s">
        <v>34</v>
      </c>
      <c r="J64" t="s">
        <v>34</v>
      </c>
      <c r="K64" t="s">
        <v>34</v>
      </c>
      <c r="L64" t="s">
        <v>35</v>
      </c>
      <c r="M64" t="s">
        <v>34</v>
      </c>
      <c r="N64" t="s">
        <v>34</v>
      </c>
      <c r="O64" t="s">
        <v>34</v>
      </c>
      <c r="P64" t="s">
        <v>34</v>
      </c>
      <c r="Q64" t="s">
        <v>34</v>
      </c>
      <c r="R64" t="s">
        <v>34</v>
      </c>
      <c r="S64" t="s">
        <v>34</v>
      </c>
      <c r="T64" t="s">
        <v>34</v>
      </c>
      <c r="U64" t="s">
        <v>34</v>
      </c>
      <c r="V64" t="s">
        <v>35</v>
      </c>
      <c r="W64" t="s">
        <v>35</v>
      </c>
      <c r="X64" t="s">
        <v>35</v>
      </c>
      <c r="Y64" t="s">
        <v>35</v>
      </c>
      <c r="Z64" t="s">
        <v>35</v>
      </c>
      <c r="AA64" t="s">
        <v>35</v>
      </c>
      <c r="AB64" t="s">
        <v>35</v>
      </c>
      <c r="AC64" t="s">
        <v>35</v>
      </c>
      <c r="AD64" s="1">
        <f>calculation_NMVOC!C62</f>
        <v>323090</v>
      </c>
    </row>
    <row r="65" spans="1:30" x14ac:dyDescent="0.25">
      <c r="A65" t="s">
        <v>42</v>
      </c>
      <c r="B65" t="s">
        <v>39</v>
      </c>
      <c r="C65">
        <v>2020</v>
      </c>
      <c r="D65" t="s">
        <v>35</v>
      </c>
      <c r="E65" s="10">
        <f>calculation_NMVOC!D63</f>
        <v>1.9109099999999998E-3</v>
      </c>
      <c r="F65" t="s">
        <v>35</v>
      </c>
      <c r="G65" t="s">
        <v>34</v>
      </c>
      <c r="H65" t="s">
        <v>34</v>
      </c>
      <c r="I65" t="s">
        <v>34</v>
      </c>
      <c r="J65" t="s">
        <v>34</v>
      </c>
      <c r="K65" t="s">
        <v>34</v>
      </c>
      <c r="L65" t="s">
        <v>35</v>
      </c>
      <c r="M65" t="s">
        <v>34</v>
      </c>
      <c r="N65" t="s">
        <v>34</v>
      </c>
      <c r="O65" t="s">
        <v>34</v>
      </c>
      <c r="P65" t="s">
        <v>34</v>
      </c>
      <c r="Q65" t="s">
        <v>34</v>
      </c>
      <c r="R65" t="s">
        <v>34</v>
      </c>
      <c r="S65" t="s">
        <v>34</v>
      </c>
      <c r="T65" t="s">
        <v>34</v>
      </c>
      <c r="U65" t="s">
        <v>34</v>
      </c>
      <c r="V65" t="s">
        <v>35</v>
      </c>
      <c r="W65" t="s">
        <v>35</v>
      </c>
      <c r="X65" t="s">
        <v>35</v>
      </c>
      <c r="Y65" t="s">
        <v>35</v>
      </c>
      <c r="Z65" t="s">
        <v>35</v>
      </c>
      <c r="AA65" t="s">
        <v>35</v>
      </c>
      <c r="AB65" t="s">
        <v>35</v>
      </c>
      <c r="AC65" t="s">
        <v>35</v>
      </c>
      <c r="AD65" s="1">
        <f>calculation_NMVOC!C63</f>
        <v>127394</v>
      </c>
    </row>
    <row r="66" spans="1:30" x14ac:dyDescent="0.25">
      <c r="A66" t="s">
        <v>42</v>
      </c>
      <c r="B66" t="s">
        <v>38</v>
      </c>
      <c r="C66">
        <v>2021</v>
      </c>
      <c r="D66" t="s">
        <v>35</v>
      </c>
      <c r="E66" s="10">
        <f>calculation_NMVOC!D64</f>
        <v>4.9176599999999999E-3</v>
      </c>
      <c r="F66" t="s">
        <v>35</v>
      </c>
      <c r="G66" s="10">
        <f>calculation_NH3!E33</f>
        <v>5.0480193600000001E-2</v>
      </c>
      <c r="H66" t="s">
        <v>34</v>
      </c>
      <c r="I66" t="s">
        <v>34</v>
      </c>
      <c r="J66" t="s">
        <v>34</v>
      </c>
      <c r="K66" t="s">
        <v>34</v>
      </c>
      <c r="L66" t="s">
        <v>35</v>
      </c>
      <c r="M66" t="s">
        <v>34</v>
      </c>
      <c r="N66" t="s">
        <v>34</v>
      </c>
      <c r="O66" t="s">
        <v>34</v>
      </c>
      <c r="P66" t="s">
        <v>34</v>
      </c>
      <c r="Q66" t="s">
        <v>34</v>
      </c>
      <c r="R66" t="s">
        <v>34</v>
      </c>
      <c r="S66" t="s">
        <v>34</v>
      </c>
      <c r="T66" t="s">
        <v>34</v>
      </c>
      <c r="U66" t="s">
        <v>34</v>
      </c>
      <c r="V66" t="s">
        <v>35</v>
      </c>
      <c r="W66" t="s">
        <v>35</v>
      </c>
      <c r="X66" t="s">
        <v>35</v>
      </c>
      <c r="Y66" t="s">
        <v>35</v>
      </c>
      <c r="Z66" t="s">
        <v>35</v>
      </c>
      <c r="AA66" t="s">
        <v>35</v>
      </c>
      <c r="AB66" t="s">
        <v>35</v>
      </c>
      <c r="AC66" t="s">
        <v>35</v>
      </c>
      <c r="AD66" s="1">
        <f>calculation_NMVOC!C64</f>
        <v>327844</v>
      </c>
    </row>
    <row r="67" spans="1:30" x14ac:dyDescent="0.25">
      <c r="A67" t="s">
        <v>42</v>
      </c>
      <c r="B67" t="s">
        <v>39</v>
      </c>
      <c r="C67">
        <v>2021</v>
      </c>
      <c r="D67" t="s">
        <v>35</v>
      </c>
      <c r="E67" s="10">
        <f>calculation_NMVOC!D65</f>
        <v>1.8597149999999998E-3</v>
      </c>
      <c r="F67" t="s">
        <v>35</v>
      </c>
      <c r="G67" t="s">
        <v>34</v>
      </c>
      <c r="H67" t="s">
        <v>34</v>
      </c>
      <c r="I67" t="s">
        <v>34</v>
      </c>
      <c r="J67" t="s">
        <v>34</v>
      </c>
      <c r="K67" t="s">
        <v>34</v>
      </c>
      <c r="L67" t="s">
        <v>35</v>
      </c>
      <c r="M67" t="s">
        <v>34</v>
      </c>
      <c r="N67" t="s">
        <v>34</v>
      </c>
      <c r="O67" t="s">
        <v>34</v>
      </c>
      <c r="P67" t="s">
        <v>34</v>
      </c>
      <c r="Q67" t="s">
        <v>34</v>
      </c>
      <c r="R67" t="s">
        <v>34</v>
      </c>
      <c r="S67" t="s">
        <v>34</v>
      </c>
      <c r="T67" t="s">
        <v>34</v>
      </c>
      <c r="U67" t="s">
        <v>34</v>
      </c>
      <c r="V67" t="s">
        <v>35</v>
      </c>
      <c r="W67" t="s">
        <v>35</v>
      </c>
      <c r="X67" t="s">
        <v>35</v>
      </c>
      <c r="Y67" t="s">
        <v>35</v>
      </c>
      <c r="Z67" t="s">
        <v>35</v>
      </c>
      <c r="AA67" t="s">
        <v>35</v>
      </c>
      <c r="AB67" t="s">
        <v>35</v>
      </c>
      <c r="AC67" t="s">
        <v>35</v>
      </c>
      <c r="AD67" s="1">
        <f>calculation_NMVOC!C65</f>
        <v>123981</v>
      </c>
    </row>
    <row r="68" spans="1:30" x14ac:dyDescent="0.25">
      <c r="A68" t="s">
        <v>42</v>
      </c>
      <c r="B68" t="s">
        <v>38</v>
      </c>
      <c r="C68">
        <v>2022</v>
      </c>
      <c r="D68" t="s">
        <v>35</v>
      </c>
      <c r="E68" s="10">
        <f>calculation_NMVOC!D66</f>
        <v>4.7151149999999998E-3</v>
      </c>
      <c r="F68" t="s">
        <v>35</v>
      </c>
      <c r="G68" s="10">
        <f>calculation_NH3!E34</f>
        <v>5.1972139200000003E-2</v>
      </c>
      <c r="H68" t="s">
        <v>34</v>
      </c>
      <c r="I68" t="s">
        <v>34</v>
      </c>
      <c r="J68" t="s">
        <v>34</v>
      </c>
      <c r="K68" t="s">
        <v>34</v>
      </c>
      <c r="L68" t="s">
        <v>35</v>
      </c>
      <c r="M68" t="s">
        <v>34</v>
      </c>
      <c r="N68" t="s">
        <v>34</v>
      </c>
      <c r="O68" t="s">
        <v>34</v>
      </c>
      <c r="P68" t="s">
        <v>34</v>
      </c>
      <c r="Q68" t="s">
        <v>34</v>
      </c>
      <c r="R68" t="s">
        <v>34</v>
      </c>
      <c r="S68" t="s">
        <v>34</v>
      </c>
      <c r="T68" t="s">
        <v>34</v>
      </c>
      <c r="U68" t="s">
        <v>34</v>
      </c>
      <c r="V68" t="s">
        <v>35</v>
      </c>
      <c r="W68" t="s">
        <v>35</v>
      </c>
      <c r="X68" t="s">
        <v>35</v>
      </c>
      <c r="Y68" t="s">
        <v>35</v>
      </c>
      <c r="Z68" t="s">
        <v>35</v>
      </c>
      <c r="AA68" t="s">
        <v>35</v>
      </c>
      <c r="AB68" t="s">
        <v>35</v>
      </c>
      <c r="AC68" t="s">
        <v>35</v>
      </c>
      <c r="AD68" s="1">
        <f>calculation_NMVOC!C66</f>
        <v>314341</v>
      </c>
    </row>
    <row r="69" spans="1:30" x14ac:dyDescent="0.25">
      <c r="A69" t="s">
        <v>42</v>
      </c>
      <c r="B69" t="s">
        <v>39</v>
      </c>
      <c r="C69">
        <v>2022</v>
      </c>
      <c r="D69" t="s">
        <v>35</v>
      </c>
      <c r="E69" s="10">
        <f>calculation_NMVOC!D67</f>
        <v>2.0798399999999999E-3</v>
      </c>
      <c r="F69" t="s">
        <v>35</v>
      </c>
      <c r="G69" t="s">
        <v>34</v>
      </c>
      <c r="H69" t="s">
        <v>34</v>
      </c>
      <c r="I69" t="s">
        <v>34</v>
      </c>
      <c r="J69" t="s">
        <v>34</v>
      </c>
      <c r="K69" t="s">
        <v>34</v>
      </c>
      <c r="L69" t="s">
        <v>35</v>
      </c>
      <c r="M69" t="s">
        <v>34</v>
      </c>
      <c r="N69" t="s">
        <v>34</v>
      </c>
      <c r="O69" t="s">
        <v>34</v>
      </c>
      <c r="P69" t="s">
        <v>34</v>
      </c>
      <c r="Q69" t="s">
        <v>34</v>
      </c>
      <c r="R69" t="s">
        <v>34</v>
      </c>
      <c r="S69" t="s">
        <v>34</v>
      </c>
      <c r="T69" t="s">
        <v>34</v>
      </c>
      <c r="U69" t="s">
        <v>34</v>
      </c>
      <c r="V69" t="s">
        <v>35</v>
      </c>
      <c r="W69" t="s">
        <v>35</v>
      </c>
      <c r="X69" t="s">
        <v>35</v>
      </c>
      <c r="Y69" t="s">
        <v>35</v>
      </c>
      <c r="Z69" t="s">
        <v>35</v>
      </c>
      <c r="AA69" t="s">
        <v>35</v>
      </c>
      <c r="AB69" t="s">
        <v>35</v>
      </c>
      <c r="AC69" t="s">
        <v>35</v>
      </c>
      <c r="AD69" s="1">
        <f>calculation_NMVOC!C67</f>
        <v>138656</v>
      </c>
    </row>
    <row r="70" spans="1:30" x14ac:dyDescent="0.25">
      <c r="A70" t="s">
        <v>42</v>
      </c>
      <c r="B70" t="s">
        <v>38</v>
      </c>
      <c r="C70">
        <v>2023</v>
      </c>
      <c r="D70" t="s">
        <v>35</v>
      </c>
      <c r="E70" s="10">
        <f>calculation_NMVOC!D68</f>
        <v>4.6906649999999992E-3</v>
      </c>
      <c r="F70" t="s">
        <v>35</v>
      </c>
      <c r="G70" s="10">
        <f>calculation_NH3!E35</f>
        <v>5.2322664000000005E-2</v>
      </c>
      <c r="H70" t="s">
        <v>34</v>
      </c>
      <c r="I70" t="s">
        <v>34</v>
      </c>
      <c r="J70" t="s">
        <v>34</v>
      </c>
      <c r="K70" t="s">
        <v>34</v>
      </c>
      <c r="L70" t="s">
        <v>35</v>
      </c>
      <c r="M70" t="s">
        <v>34</v>
      </c>
      <c r="N70" t="s">
        <v>34</v>
      </c>
      <c r="O70" t="s">
        <v>34</v>
      </c>
      <c r="P70" t="s">
        <v>34</v>
      </c>
      <c r="Q70" t="s">
        <v>34</v>
      </c>
      <c r="R70" t="s">
        <v>34</v>
      </c>
      <c r="S70" t="s">
        <v>34</v>
      </c>
      <c r="T70" t="s">
        <v>34</v>
      </c>
      <c r="U70" t="s">
        <v>34</v>
      </c>
      <c r="V70" t="s">
        <v>35</v>
      </c>
      <c r="W70" t="s">
        <v>35</v>
      </c>
      <c r="X70" t="s">
        <v>35</v>
      </c>
      <c r="Y70" t="s">
        <v>35</v>
      </c>
      <c r="Z70" t="s">
        <v>35</v>
      </c>
      <c r="AA70" t="s">
        <v>35</v>
      </c>
      <c r="AB70" t="s">
        <v>35</v>
      </c>
      <c r="AC70" t="s">
        <v>35</v>
      </c>
      <c r="AD70" s="1">
        <f>calculation_NMVOC!C68</f>
        <v>312711</v>
      </c>
    </row>
    <row r="71" spans="1:30" x14ac:dyDescent="0.25">
      <c r="A71" t="s">
        <v>42</v>
      </c>
      <c r="B71" t="s">
        <v>39</v>
      </c>
      <c r="C71">
        <v>2023</v>
      </c>
      <c r="D71" t="s">
        <v>35</v>
      </c>
      <c r="E71" s="10">
        <f>calculation_NMVOC!D69</f>
        <v>2.1274649999999998E-3</v>
      </c>
      <c r="F71" t="s">
        <v>35</v>
      </c>
      <c r="G71" t="s">
        <v>34</v>
      </c>
      <c r="H71" t="s">
        <v>34</v>
      </c>
      <c r="I71" t="s">
        <v>34</v>
      </c>
      <c r="J71" t="s">
        <v>34</v>
      </c>
      <c r="K71" t="s">
        <v>34</v>
      </c>
      <c r="L71" t="s">
        <v>35</v>
      </c>
      <c r="M71" t="s">
        <v>34</v>
      </c>
      <c r="N71" t="s">
        <v>34</v>
      </c>
      <c r="O71" t="s">
        <v>34</v>
      </c>
      <c r="P71" t="s">
        <v>34</v>
      </c>
      <c r="Q71" t="s">
        <v>34</v>
      </c>
      <c r="R71" t="s">
        <v>34</v>
      </c>
      <c r="S71" t="s">
        <v>34</v>
      </c>
      <c r="T71" t="s">
        <v>34</v>
      </c>
      <c r="U71" t="s">
        <v>34</v>
      </c>
      <c r="V71" t="s">
        <v>35</v>
      </c>
      <c r="W71" t="s">
        <v>35</v>
      </c>
      <c r="X71" t="s">
        <v>35</v>
      </c>
      <c r="Y71" t="s">
        <v>35</v>
      </c>
      <c r="Z71" t="s">
        <v>35</v>
      </c>
      <c r="AA71" t="s">
        <v>35</v>
      </c>
      <c r="AB71" t="s">
        <v>35</v>
      </c>
      <c r="AC71" t="s">
        <v>35</v>
      </c>
      <c r="AD71" s="1">
        <f>calculation_NMVOC!C69</f>
        <v>141831</v>
      </c>
    </row>
    <row r="72" spans="1:30" x14ac:dyDescent="0.25">
      <c r="E72" s="10"/>
    </row>
    <row r="73" spans="1:30" x14ac:dyDescent="0.25">
      <c r="E73" s="10"/>
    </row>
  </sheetData>
  <autoFilter ref="A1:AD67">
    <filterColumn colId="22" showButton="0"/>
    <filterColumn colId="23" showButton="0"/>
    <filterColumn colId="24" showButton="0"/>
    <filterColumn colId="25" showButton="0"/>
  </autoFilter>
  <mergeCells count="26">
    <mergeCell ref="H1:H2"/>
    <mergeCell ref="AB1:AB2"/>
    <mergeCell ref="AC1:AC2"/>
    <mergeCell ref="AD1:AD3"/>
    <mergeCell ref="O1:O2"/>
    <mergeCell ref="P1:P2"/>
    <mergeCell ref="Q1:Q2"/>
    <mergeCell ref="R1:R2"/>
    <mergeCell ref="S1:S2"/>
    <mergeCell ref="T1:T2"/>
    <mergeCell ref="A1:A3"/>
    <mergeCell ref="B1:B3"/>
    <mergeCell ref="U1:U2"/>
    <mergeCell ref="V1:V2"/>
    <mergeCell ref="W1:AA1"/>
    <mergeCell ref="I1:I2"/>
    <mergeCell ref="J1:J2"/>
    <mergeCell ref="K1:K2"/>
    <mergeCell ref="L1:L2"/>
    <mergeCell ref="M1:M2"/>
    <mergeCell ref="N1:N2"/>
    <mergeCell ref="C1:C3"/>
    <mergeCell ref="D1:D2"/>
    <mergeCell ref="E1:E2"/>
    <mergeCell ref="F1:F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pane ySplit="1" topLeftCell="A38" activePane="bottomLeft" state="frozen"/>
      <selection pane="bottomLeft" activeCell="E66" sqref="E66"/>
    </sheetView>
  </sheetViews>
  <sheetFormatPr defaultRowHeight="15" x14ac:dyDescent="0.25"/>
  <cols>
    <col min="2" max="2" width="14.85546875" customWidth="1"/>
    <col min="3" max="3" width="15.140625" customWidth="1"/>
    <col min="4" max="4" width="11" customWidth="1"/>
    <col min="5" max="5" width="10.5703125" bestFit="1" customWidth="1"/>
    <col min="10" max="10" width="10" bestFit="1" customWidth="1"/>
  </cols>
  <sheetData>
    <row r="1" spans="1:8" ht="45" x14ac:dyDescent="0.25">
      <c r="A1" t="s">
        <v>4</v>
      </c>
      <c r="B1" t="s">
        <v>37</v>
      </c>
      <c r="C1" s="7" t="s">
        <v>43</v>
      </c>
      <c r="D1" t="s">
        <v>3</v>
      </c>
      <c r="E1" t="s">
        <v>44</v>
      </c>
      <c r="F1" s="8" t="s">
        <v>40</v>
      </c>
      <c r="G1" s="9">
        <v>15</v>
      </c>
      <c r="H1" t="s">
        <v>41</v>
      </c>
    </row>
    <row r="2" spans="1:8" x14ac:dyDescent="0.25">
      <c r="A2">
        <v>1990</v>
      </c>
      <c r="B2" t="s">
        <v>38</v>
      </c>
      <c r="C2" s="13">
        <v>450000</v>
      </c>
      <c r="D2" s="14">
        <f t="shared" ref="D2:D27" si="0">C2*0.000000015</f>
        <v>6.7499999999999991E-3</v>
      </c>
      <c r="E2" s="14">
        <f t="shared" ref="E2:E27" si="1">D2*1000</f>
        <v>6.7499999999999991</v>
      </c>
      <c r="F2" s="8"/>
      <c r="G2" s="9"/>
    </row>
    <row r="3" spans="1:8" x14ac:dyDescent="0.25">
      <c r="A3">
        <v>1990</v>
      </c>
      <c r="B3" t="s">
        <v>39</v>
      </c>
      <c r="C3" s="13">
        <v>400000</v>
      </c>
      <c r="D3" s="14">
        <f t="shared" si="0"/>
        <v>5.9999999999999993E-3</v>
      </c>
      <c r="E3" s="14">
        <f t="shared" si="1"/>
        <v>5.9999999999999991</v>
      </c>
      <c r="F3" s="8"/>
      <c r="G3" s="9"/>
    </row>
    <row r="4" spans="1:8" x14ac:dyDescent="0.25">
      <c r="A4">
        <v>1991</v>
      </c>
      <c r="B4" t="s">
        <v>38</v>
      </c>
      <c r="C4" s="13">
        <v>490000</v>
      </c>
      <c r="D4" s="14">
        <f t="shared" si="0"/>
        <v>7.3499999999999998E-3</v>
      </c>
      <c r="E4" s="14">
        <f t="shared" si="1"/>
        <v>7.35</v>
      </c>
      <c r="F4" s="8"/>
      <c r="G4" s="9"/>
    </row>
    <row r="5" spans="1:8" x14ac:dyDescent="0.25">
      <c r="A5">
        <v>1991</v>
      </c>
      <c r="B5" t="s">
        <v>39</v>
      </c>
      <c r="C5" s="13">
        <v>420000</v>
      </c>
      <c r="D5" s="14">
        <f t="shared" si="0"/>
        <v>6.2999999999999992E-3</v>
      </c>
      <c r="E5" s="14">
        <f t="shared" si="1"/>
        <v>6.2999999999999989</v>
      </c>
      <c r="F5" s="8"/>
      <c r="G5" s="9"/>
    </row>
    <row r="6" spans="1:8" x14ac:dyDescent="0.25">
      <c r="A6">
        <v>1992</v>
      </c>
      <c r="B6" t="s">
        <v>38</v>
      </c>
      <c r="C6" s="13">
        <v>450000</v>
      </c>
      <c r="D6" s="14">
        <f t="shared" si="0"/>
        <v>6.7499999999999991E-3</v>
      </c>
      <c r="E6" s="14">
        <f t="shared" si="1"/>
        <v>6.7499999999999991</v>
      </c>
      <c r="F6" s="8"/>
      <c r="G6" s="9"/>
    </row>
    <row r="7" spans="1:8" x14ac:dyDescent="0.25">
      <c r="A7">
        <v>1992</v>
      </c>
      <c r="B7" t="s">
        <v>39</v>
      </c>
      <c r="C7" s="13">
        <v>340000</v>
      </c>
      <c r="D7" s="14">
        <f t="shared" si="0"/>
        <v>5.0999999999999995E-3</v>
      </c>
      <c r="E7" s="14">
        <f t="shared" si="1"/>
        <v>5.0999999999999996</v>
      </c>
      <c r="F7" s="8"/>
      <c r="G7" s="9"/>
    </row>
    <row r="8" spans="1:8" x14ac:dyDescent="0.25">
      <c r="A8">
        <v>1993</v>
      </c>
      <c r="B8" t="s">
        <v>38</v>
      </c>
      <c r="C8" s="13">
        <v>380000</v>
      </c>
      <c r="D8" s="14">
        <f t="shared" si="0"/>
        <v>5.6999999999999993E-3</v>
      </c>
      <c r="E8" s="14">
        <f t="shared" si="1"/>
        <v>5.6999999999999993</v>
      </c>
      <c r="F8" s="8"/>
      <c r="G8" s="9"/>
    </row>
    <row r="9" spans="1:8" x14ac:dyDescent="0.25">
      <c r="A9">
        <v>1993</v>
      </c>
      <c r="B9" t="s">
        <v>39</v>
      </c>
      <c r="C9" s="13">
        <v>270000</v>
      </c>
      <c r="D9" s="14">
        <f t="shared" si="0"/>
        <v>4.0499999999999998E-3</v>
      </c>
      <c r="E9" s="14">
        <f t="shared" si="1"/>
        <v>4.05</v>
      </c>
      <c r="F9" s="8"/>
      <c r="G9" s="9"/>
    </row>
    <row r="10" spans="1:8" x14ac:dyDescent="0.25">
      <c r="A10">
        <v>1994</v>
      </c>
      <c r="B10" t="s">
        <v>38</v>
      </c>
      <c r="C10" s="13">
        <v>340000</v>
      </c>
      <c r="D10" s="14">
        <f t="shared" si="0"/>
        <v>5.0999999999999995E-3</v>
      </c>
      <c r="E10" s="14">
        <f t="shared" si="1"/>
        <v>5.0999999999999996</v>
      </c>
      <c r="F10" s="8"/>
      <c r="G10" s="9"/>
    </row>
    <row r="11" spans="1:8" x14ac:dyDescent="0.25">
      <c r="A11">
        <v>1994</v>
      </c>
      <c r="B11" t="s">
        <v>39</v>
      </c>
      <c r="C11" s="13">
        <v>280000</v>
      </c>
      <c r="D11" s="14">
        <f t="shared" si="0"/>
        <v>4.1999999999999997E-3</v>
      </c>
      <c r="E11" s="14">
        <f t="shared" si="1"/>
        <v>4.2</v>
      </c>
      <c r="F11" s="8"/>
      <c r="G11" s="9"/>
    </row>
    <row r="12" spans="1:8" x14ac:dyDescent="0.25">
      <c r="A12">
        <v>1995</v>
      </c>
      <c r="B12" t="s">
        <v>38</v>
      </c>
      <c r="C12" s="13">
        <v>320000</v>
      </c>
      <c r="D12" s="14">
        <f t="shared" si="0"/>
        <v>4.7999999999999996E-3</v>
      </c>
      <c r="E12" s="14">
        <f t="shared" si="1"/>
        <v>4.8</v>
      </c>
      <c r="F12" s="8"/>
      <c r="G12" s="9"/>
    </row>
    <row r="13" spans="1:8" x14ac:dyDescent="0.25">
      <c r="A13">
        <v>1995</v>
      </c>
      <c r="B13" t="s">
        <v>39</v>
      </c>
      <c r="C13" s="13">
        <v>290000</v>
      </c>
      <c r="D13" s="14">
        <f t="shared" si="0"/>
        <v>4.3499999999999997E-3</v>
      </c>
      <c r="E13" s="14">
        <f t="shared" si="1"/>
        <v>4.3499999999999996</v>
      </c>
      <c r="F13" s="8"/>
      <c r="G13" s="9"/>
    </row>
    <row r="14" spans="1:8" x14ac:dyDescent="0.25">
      <c r="A14">
        <v>1996</v>
      </c>
      <c r="B14" t="s">
        <v>38</v>
      </c>
      <c r="C14" s="13">
        <v>300000</v>
      </c>
      <c r="D14" s="14">
        <f t="shared" si="0"/>
        <v>4.4999999999999997E-3</v>
      </c>
      <c r="E14" s="14">
        <f t="shared" si="1"/>
        <v>4.5</v>
      </c>
      <c r="F14" s="8"/>
      <c r="G14" s="9"/>
    </row>
    <row r="15" spans="1:8" x14ac:dyDescent="0.25">
      <c r="A15">
        <v>1996</v>
      </c>
      <c r="B15" t="s">
        <v>39</v>
      </c>
      <c r="C15" s="13">
        <v>280000</v>
      </c>
      <c r="D15" s="14">
        <f t="shared" si="0"/>
        <v>4.1999999999999997E-3</v>
      </c>
      <c r="E15" s="14">
        <f t="shared" si="1"/>
        <v>4.2</v>
      </c>
      <c r="F15" s="8"/>
      <c r="G15" s="9"/>
    </row>
    <row r="16" spans="1:8" x14ac:dyDescent="0.25">
      <c r="A16">
        <v>1997</v>
      </c>
      <c r="B16" t="s">
        <v>38</v>
      </c>
      <c r="C16" s="13">
        <v>320000</v>
      </c>
      <c r="D16" s="14">
        <f t="shared" si="0"/>
        <v>4.7999999999999996E-3</v>
      </c>
      <c r="E16" s="14">
        <f t="shared" si="1"/>
        <v>4.8</v>
      </c>
      <c r="F16" s="8"/>
      <c r="G16" s="9"/>
    </row>
    <row r="17" spans="1:7" x14ac:dyDescent="0.25">
      <c r="A17">
        <v>1997</v>
      </c>
      <c r="B17" t="s">
        <v>39</v>
      </c>
      <c r="C17" s="13">
        <v>280000</v>
      </c>
      <c r="D17" s="14">
        <f t="shared" si="0"/>
        <v>4.1999999999999997E-3</v>
      </c>
      <c r="E17" s="14">
        <f t="shared" si="1"/>
        <v>4.2</v>
      </c>
      <c r="F17" s="8"/>
      <c r="G17" s="9"/>
    </row>
    <row r="18" spans="1:7" x14ac:dyDescent="0.25">
      <c r="A18">
        <v>1998</v>
      </c>
      <c r="B18" t="s">
        <v>38</v>
      </c>
      <c r="C18" s="13">
        <v>340000</v>
      </c>
      <c r="D18" s="14">
        <f t="shared" si="0"/>
        <v>5.0999999999999995E-3</v>
      </c>
      <c r="E18" s="14">
        <f t="shared" si="1"/>
        <v>5.0999999999999996</v>
      </c>
      <c r="F18" s="8"/>
      <c r="G18" s="9"/>
    </row>
    <row r="19" spans="1:7" x14ac:dyDescent="0.25">
      <c r="A19">
        <v>1998</v>
      </c>
      <c r="B19" t="s">
        <v>39</v>
      </c>
      <c r="C19" s="13">
        <v>240000</v>
      </c>
      <c r="D19" s="14">
        <f t="shared" si="0"/>
        <v>3.5999999999999995E-3</v>
      </c>
      <c r="E19" s="14">
        <f t="shared" si="1"/>
        <v>3.5999999999999996</v>
      </c>
      <c r="F19" s="8"/>
      <c r="G19" s="9"/>
    </row>
    <row r="20" spans="1:7" x14ac:dyDescent="0.25">
      <c r="A20">
        <v>1999</v>
      </c>
      <c r="B20" t="s">
        <v>38</v>
      </c>
      <c r="C20" s="13">
        <v>300000</v>
      </c>
      <c r="D20" s="14">
        <f t="shared" si="0"/>
        <v>4.4999999999999997E-3</v>
      </c>
      <c r="E20" s="14">
        <f t="shared" si="1"/>
        <v>4.5</v>
      </c>
      <c r="F20" s="8"/>
      <c r="G20" s="9"/>
    </row>
    <row r="21" spans="1:7" x14ac:dyDescent="0.25">
      <c r="A21">
        <v>1999</v>
      </c>
      <c r="B21" t="s">
        <v>39</v>
      </c>
      <c r="C21" s="13">
        <v>250000</v>
      </c>
      <c r="D21" s="14">
        <f t="shared" si="0"/>
        <v>3.7499999999999999E-3</v>
      </c>
      <c r="E21" s="14">
        <f t="shared" si="1"/>
        <v>3.75</v>
      </c>
      <c r="F21" s="8"/>
      <c r="G21" s="9"/>
    </row>
    <row r="22" spans="1:7" x14ac:dyDescent="0.25">
      <c r="A22">
        <v>2000</v>
      </c>
      <c r="B22" t="s">
        <v>38</v>
      </c>
      <c r="C22" s="13">
        <v>315469.11977261823</v>
      </c>
      <c r="D22" s="14">
        <f t="shared" si="0"/>
        <v>4.7320367965892731E-3</v>
      </c>
      <c r="E22" s="14">
        <f t="shared" si="1"/>
        <v>4.7320367965892727</v>
      </c>
    </row>
    <row r="23" spans="1:7" x14ac:dyDescent="0.25">
      <c r="A23">
        <v>2000</v>
      </c>
      <c r="B23" t="s">
        <v>39</v>
      </c>
      <c r="C23" s="13">
        <v>260485.8802273818</v>
      </c>
      <c r="D23" s="14">
        <f t="shared" si="0"/>
        <v>3.9072882034107267E-3</v>
      </c>
      <c r="E23" s="14">
        <f t="shared" si="1"/>
        <v>3.9072882034107268</v>
      </c>
    </row>
    <row r="24" spans="1:7" x14ac:dyDescent="0.25">
      <c r="A24">
        <v>2001</v>
      </c>
      <c r="B24" t="s">
        <v>38</v>
      </c>
      <c r="C24" s="13">
        <v>312564.49572706921</v>
      </c>
      <c r="D24" s="14">
        <f t="shared" si="0"/>
        <v>4.6884674359060378E-3</v>
      </c>
      <c r="E24" s="14">
        <f t="shared" si="1"/>
        <v>4.6884674359060377</v>
      </c>
    </row>
    <row r="25" spans="1:7" x14ac:dyDescent="0.25">
      <c r="A25">
        <v>2001</v>
      </c>
      <c r="B25" t="s">
        <v>39</v>
      </c>
      <c r="C25" s="13">
        <v>258087.50427293085</v>
      </c>
      <c r="D25" s="14">
        <f t="shared" si="0"/>
        <v>3.8713125640939625E-3</v>
      </c>
      <c r="E25" s="14">
        <f t="shared" si="1"/>
        <v>3.8713125640939627</v>
      </c>
    </row>
    <row r="26" spans="1:7" x14ac:dyDescent="0.25">
      <c r="A26">
        <v>2002</v>
      </c>
      <c r="B26" t="s">
        <v>38</v>
      </c>
      <c r="C26" s="13">
        <v>315637.27356895676</v>
      </c>
      <c r="D26" s="14">
        <f t="shared" si="0"/>
        <v>4.7345591035343514E-3</v>
      </c>
      <c r="E26" s="14">
        <f t="shared" si="1"/>
        <v>4.7345591035343517</v>
      </c>
    </row>
    <row r="27" spans="1:7" x14ac:dyDescent="0.25">
      <c r="A27">
        <v>2002</v>
      </c>
      <c r="B27" t="s">
        <v>39</v>
      </c>
      <c r="C27" s="13">
        <v>260624.72643104321</v>
      </c>
      <c r="D27" s="14">
        <f t="shared" si="0"/>
        <v>3.9093708964656479E-3</v>
      </c>
      <c r="E27" s="14">
        <f t="shared" si="1"/>
        <v>3.9093708964656479</v>
      </c>
    </row>
    <row r="28" spans="1:7" x14ac:dyDescent="0.25">
      <c r="A28">
        <v>2003</v>
      </c>
      <c r="B28" t="s">
        <v>38</v>
      </c>
      <c r="C28" s="1">
        <v>312298</v>
      </c>
      <c r="D28" s="11">
        <f t="shared" ref="D28:D53" si="2">C28*0.000000015</f>
        <v>4.6844699999999996E-3</v>
      </c>
      <c r="E28" s="11">
        <f t="shared" ref="E28:E69" si="3">D28*1000</f>
        <v>4.6844699999999992</v>
      </c>
    </row>
    <row r="29" spans="1:7" x14ac:dyDescent="0.25">
      <c r="A29">
        <v>2003</v>
      </c>
      <c r="B29" t="s">
        <v>39</v>
      </c>
      <c r="C29" s="1">
        <v>206472</v>
      </c>
      <c r="D29" s="11">
        <f t="shared" si="2"/>
        <v>3.0970799999999999E-3</v>
      </c>
      <c r="E29" s="11">
        <f t="shared" si="3"/>
        <v>3.0970800000000001</v>
      </c>
    </row>
    <row r="30" spans="1:7" x14ac:dyDescent="0.25">
      <c r="A30">
        <v>2004</v>
      </c>
      <c r="B30" t="s">
        <v>38</v>
      </c>
      <c r="C30" s="1">
        <v>344904</v>
      </c>
      <c r="D30" s="11">
        <f t="shared" si="2"/>
        <v>5.1735599999999998E-3</v>
      </c>
      <c r="E30" s="11">
        <f t="shared" si="3"/>
        <v>5.1735600000000002</v>
      </c>
    </row>
    <row r="31" spans="1:7" x14ac:dyDescent="0.25">
      <c r="A31">
        <v>2004</v>
      </c>
      <c r="B31" t="s">
        <v>39</v>
      </c>
      <c r="C31" s="1">
        <v>194793</v>
      </c>
      <c r="D31" s="11">
        <f t="shared" si="2"/>
        <v>2.9218949999999999E-3</v>
      </c>
      <c r="E31" s="11">
        <f t="shared" si="3"/>
        <v>2.9218949999999997</v>
      </c>
    </row>
    <row r="32" spans="1:7" x14ac:dyDescent="0.25">
      <c r="A32">
        <v>2005</v>
      </c>
      <c r="B32" t="s">
        <v>38</v>
      </c>
      <c r="C32" s="1">
        <v>354531</v>
      </c>
      <c r="D32" s="11">
        <f t="shared" si="2"/>
        <v>5.3179649999999992E-3</v>
      </c>
      <c r="E32" s="11">
        <f t="shared" si="3"/>
        <v>5.3179649999999992</v>
      </c>
    </row>
    <row r="33" spans="1:5" x14ac:dyDescent="0.25">
      <c r="A33">
        <v>2005</v>
      </c>
      <c r="B33" t="s">
        <v>39</v>
      </c>
      <c r="C33" s="1">
        <v>188848</v>
      </c>
      <c r="D33" s="11">
        <f t="shared" si="2"/>
        <v>2.8327199999999999E-3</v>
      </c>
      <c r="E33" s="11">
        <f t="shared" si="3"/>
        <v>2.8327200000000001</v>
      </c>
    </row>
    <row r="34" spans="1:5" x14ac:dyDescent="0.25">
      <c r="A34">
        <v>2006</v>
      </c>
      <c r="B34" t="s">
        <v>38</v>
      </c>
      <c r="C34" s="1">
        <v>350206</v>
      </c>
      <c r="D34" s="11">
        <f t="shared" si="2"/>
        <v>5.2530899999999993E-3</v>
      </c>
      <c r="E34" s="11">
        <f t="shared" si="3"/>
        <v>5.2530899999999994</v>
      </c>
    </row>
    <row r="35" spans="1:5" x14ac:dyDescent="0.25">
      <c r="A35">
        <v>2006</v>
      </c>
      <c r="B35" t="s">
        <v>39</v>
      </c>
      <c r="C35" s="1">
        <v>191732</v>
      </c>
      <c r="D35" s="11">
        <f t="shared" si="2"/>
        <v>2.8759799999999998E-3</v>
      </c>
      <c r="E35" s="11">
        <f t="shared" si="3"/>
        <v>2.8759799999999998</v>
      </c>
    </row>
    <row r="36" spans="1:5" x14ac:dyDescent="0.25">
      <c r="A36">
        <v>2007</v>
      </c>
      <c r="B36" t="s">
        <v>38</v>
      </c>
      <c r="C36" s="1">
        <v>340753</v>
      </c>
      <c r="D36" s="11">
        <f t="shared" si="2"/>
        <v>5.1112949999999992E-3</v>
      </c>
      <c r="E36" s="11">
        <f t="shared" si="3"/>
        <v>5.1112949999999993</v>
      </c>
    </row>
    <row r="37" spans="1:5" x14ac:dyDescent="0.25">
      <c r="A37">
        <v>2007</v>
      </c>
      <c r="B37" t="s">
        <v>39</v>
      </c>
      <c r="C37" s="1">
        <v>178578</v>
      </c>
      <c r="D37" s="11">
        <f t="shared" si="2"/>
        <v>2.6786699999999997E-3</v>
      </c>
      <c r="E37" s="11">
        <f t="shared" si="3"/>
        <v>2.6786699999999999</v>
      </c>
    </row>
    <row r="38" spans="1:5" x14ac:dyDescent="0.25">
      <c r="A38">
        <v>2008</v>
      </c>
      <c r="B38" t="s">
        <v>38</v>
      </c>
      <c r="C38" s="1">
        <v>334684</v>
      </c>
      <c r="D38" s="11">
        <f t="shared" si="2"/>
        <v>5.0202599999999995E-3</v>
      </c>
      <c r="E38" s="11">
        <f t="shared" si="3"/>
        <v>5.0202599999999995</v>
      </c>
    </row>
    <row r="39" spans="1:5" x14ac:dyDescent="0.25">
      <c r="A39">
        <v>2008</v>
      </c>
      <c r="B39" t="s">
        <v>39</v>
      </c>
      <c r="C39" s="1">
        <v>174168</v>
      </c>
      <c r="D39" s="11">
        <f t="shared" si="2"/>
        <v>2.6125199999999997E-3</v>
      </c>
      <c r="E39" s="11">
        <f t="shared" si="3"/>
        <v>2.6125199999999995</v>
      </c>
    </row>
    <row r="40" spans="1:5" x14ac:dyDescent="0.25">
      <c r="A40">
        <v>2009</v>
      </c>
      <c r="B40" t="s">
        <v>38</v>
      </c>
      <c r="C40" s="1">
        <v>332692</v>
      </c>
      <c r="D40" s="11">
        <f t="shared" si="2"/>
        <v>4.9903799999999991E-3</v>
      </c>
      <c r="E40" s="11">
        <f t="shared" si="3"/>
        <v>4.9903799999999991</v>
      </c>
    </row>
    <row r="41" spans="1:5" x14ac:dyDescent="0.25">
      <c r="A41">
        <v>2009</v>
      </c>
      <c r="B41" t="s">
        <v>39</v>
      </c>
      <c r="C41" s="1">
        <v>163663</v>
      </c>
      <c r="D41" s="11">
        <f t="shared" si="2"/>
        <v>2.4549449999999996E-3</v>
      </c>
      <c r="E41" s="11">
        <f t="shared" si="3"/>
        <v>2.4549449999999995</v>
      </c>
    </row>
    <row r="42" spans="1:5" x14ac:dyDescent="0.25">
      <c r="A42">
        <v>2010</v>
      </c>
      <c r="B42" t="s">
        <v>38</v>
      </c>
      <c r="C42" s="1">
        <v>331635</v>
      </c>
      <c r="D42" s="11">
        <f t="shared" si="2"/>
        <v>4.9745249999999996E-3</v>
      </c>
      <c r="E42" s="11">
        <f t="shared" si="3"/>
        <v>4.9745249999999999</v>
      </c>
    </row>
    <row r="43" spans="1:5" x14ac:dyDescent="0.25">
      <c r="A43">
        <v>2010</v>
      </c>
      <c r="B43" t="s">
        <v>39</v>
      </c>
      <c r="C43" s="1">
        <v>158674</v>
      </c>
      <c r="D43" s="11">
        <f t="shared" si="2"/>
        <v>2.38011E-3</v>
      </c>
      <c r="E43" s="11">
        <f t="shared" si="3"/>
        <v>2.3801100000000002</v>
      </c>
    </row>
    <row r="44" spans="1:5" x14ac:dyDescent="0.25">
      <c r="A44">
        <v>2011</v>
      </c>
      <c r="B44" t="s">
        <v>38</v>
      </c>
      <c r="C44" s="1">
        <v>329122</v>
      </c>
      <c r="D44" s="11">
        <f t="shared" si="2"/>
        <v>4.9368299999999997E-3</v>
      </c>
      <c r="E44" s="11">
        <f t="shared" si="3"/>
        <v>4.9368299999999996</v>
      </c>
    </row>
    <row r="45" spans="1:5" x14ac:dyDescent="0.25">
      <c r="A45">
        <v>2011</v>
      </c>
      <c r="B45" t="s">
        <v>39</v>
      </c>
      <c r="C45" s="1">
        <v>158522</v>
      </c>
      <c r="D45" s="11">
        <f t="shared" si="2"/>
        <v>2.3778299999999996E-3</v>
      </c>
      <c r="E45" s="11">
        <f t="shared" si="3"/>
        <v>2.3778299999999994</v>
      </c>
    </row>
    <row r="46" spans="1:5" x14ac:dyDescent="0.25">
      <c r="A46">
        <v>2012</v>
      </c>
      <c r="B46" t="s">
        <v>38</v>
      </c>
      <c r="C46" s="1">
        <v>323837</v>
      </c>
      <c r="D46" s="11">
        <f t="shared" si="2"/>
        <v>4.8575549999999995E-3</v>
      </c>
      <c r="E46" s="11">
        <f t="shared" si="3"/>
        <v>4.8575549999999996</v>
      </c>
    </row>
    <row r="47" spans="1:5" x14ac:dyDescent="0.25">
      <c r="A47">
        <v>2012</v>
      </c>
      <c r="B47" t="s">
        <v>39</v>
      </c>
      <c r="C47" s="1">
        <v>149393</v>
      </c>
      <c r="D47" s="11">
        <f t="shared" si="2"/>
        <v>2.2408949999999997E-3</v>
      </c>
      <c r="E47" s="11">
        <f t="shared" si="3"/>
        <v>2.2408949999999996</v>
      </c>
    </row>
    <row r="48" spans="1:5" x14ac:dyDescent="0.25">
      <c r="A48">
        <v>2013</v>
      </c>
      <c r="B48" t="s">
        <v>38</v>
      </c>
      <c r="C48" s="1">
        <v>329120</v>
      </c>
      <c r="D48" s="11">
        <f t="shared" si="2"/>
        <v>4.9367999999999999E-3</v>
      </c>
      <c r="E48" s="11">
        <f t="shared" si="3"/>
        <v>4.9367999999999999</v>
      </c>
    </row>
    <row r="49" spans="1:6" x14ac:dyDescent="0.25">
      <c r="A49">
        <v>2013</v>
      </c>
      <c r="B49" t="s">
        <v>39</v>
      </c>
      <c r="C49" s="1">
        <v>126193</v>
      </c>
      <c r="D49" s="11">
        <f t="shared" si="2"/>
        <v>1.8928949999999999E-3</v>
      </c>
      <c r="E49" s="11">
        <f t="shared" si="3"/>
        <v>1.892895</v>
      </c>
    </row>
    <row r="50" spans="1:6" x14ac:dyDescent="0.25">
      <c r="A50">
        <v>2014</v>
      </c>
      <c r="B50" t="s">
        <v>38</v>
      </c>
      <c r="C50" s="1">
        <v>303296</v>
      </c>
      <c r="D50" s="11">
        <f t="shared" si="2"/>
        <v>4.5494399999999992E-3</v>
      </c>
      <c r="E50" s="11">
        <f t="shared" si="3"/>
        <v>4.5494399999999988</v>
      </c>
    </row>
    <row r="51" spans="1:6" x14ac:dyDescent="0.25">
      <c r="A51">
        <v>2014</v>
      </c>
      <c r="B51" t="s">
        <v>39</v>
      </c>
      <c r="C51" s="1">
        <v>142775</v>
      </c>
      <c r="D51" s="11">
        <f t="shared" si="2"/>
        <v>2.1416249999999999E-3</v>
      </c>
      <c r="E51" s="11">
        <f t="shared" si="3"/>
        <v>2.1416249999999999</v>
      </c>
    </row>
    <row r="52" spans="1:6" x14ac:dyDescent="0.25">
      <c r="A52">
        <v>2015</v>
      </c>
      <c r="B52" t="s">
        <v>38</v>
      </c>
      <c r="C52" s="1">
        <v>302068</v>
      </c>
      <c r="D52" s="11">
        <f t="shared" si="2"/>
        <v>4.5310199999999993E-3</v>
      </c>
      <c r="E52" s="11">
        <f t="shared" si="3"/>
        <v>4.5310199999999989</v>
      </c>
    </row>
    <row r="53" spans="1:6" x14ac:dyDescent="0.25">
      <c r="A53">
        <v>2015</v>
      </c>
      <c r="B53" t="s">
        <v>39</v>
      </c>
      <c r="C53" s="1">
        <v>143453</v>
      </c>
      <c r="D53" s="11">
        <f t="shared" si="2"/>
        <v>2.1517949999999997E-3</v>
      </c>
      <c r="E53" s="11">
        <f t="shared" si="3"/>
        <v>2.1517949999999999</v>
      </c>
    </row>
    <row r="54" spans="1:6" x14ac:dyDescent="0.25">
      <c r="A54">
        <v>2016</v>
      </c>
      <c r="B54" t="s">
        <v>38</v>
      </c>
      <c r="C54" s="1">
        <v>304169.97200000001</v>
      </c>
      <c r="D54" s="11">
        <f>C54*0.000000015</f>
        <v>4.5625495799999994E-3</v>
      </c>
      <c r="E54" s="11">
        <f t="shared" si="3"/>
        <v>4.5625495799999998</v>
      </c>
    </row>
    <row r="55" spans="1:6" x14ac:dyDescent="0.25">
      <c r="A55">
        <v>2016</v>
      </c>
      <c r="B55" t="s">
        <v>39</v>
      </c>
      <c r="C55" s="1">
        <v>142697</v>
      </c>
      <c r="D55" s="11">
        <f>C55*0.000000015</f>
        <v>2.1404549999999999E-3</v>
      </c>
      <c r="E55" s="11">
        <f t="shared" si="3"/>
        <v>2.1404549999999998</v>
      </c>
    </row>
    <row r="56" spans="1:6" x14ac:dyDescent="0.25">
      <c r="A56">
        <v>2017</v>
      </c>
      <c r="B56" t="s">
        <v>38</v>
      </c>
      <c r="C56" s="1">
        <v>309258</v>
      </c>
      <c r="D56" s="11">
        <f>C56*0.000000015</f>
        <v>4.6388699999999998E-3</v>
      </c>
      <c r="E56" s="11">
        <f t="shared" si="3"/>
        <v>4.6388699999999998</v>
      </c>
    </row>
    <row r="57" spans="1:6" x14ac:dyDescent="0.25">
      <c r="A57">
        <v>2017</v>
      </c>
      <c r="B57" t="s">
        <v>39</v>
      </c>
      <c r="C57" s="1">
        <v>144064</v>
      </c>
      <c r="D57" s="11">
        <f>C57*0.000000015</f>
        <v>2.16096E-3</v>
      </c>
      <c r="E57" s="11">
        <f t="shared" si="3"/>
        <v>2.1609599999999998</v>
      </c>
    </row>
    <row r="58" spans="1:6" x14ac:dyDescent="0.25">
      <c r="A58">
        <v>2018</v>
      </c>
      <c r="B58" t="s">
        <v>38</v>
      </c>
      <c r="C58" s="1">
        <v>310679</v>
      </c>
      <c r="D58" s="11">
        <f t="shared" ref="D58:D69" si="4">C58*0.000000015</f>
        <v>4.6601849999999998E-3</v>
      </c>
      <c r="E58" s="11">
        <f t="shared" si="3"/>
        <v>4.6601850000000002</v>
      </c>
    </row>
    <row r="59" spans="1:6" x14ac:dyDescent="0.25">
      <c r="A59">
        <v>2018</v>
      </c>
      <c r="B59" t="s">
        <v>39</v>
      </c>
      <c r="C59" s="1">
        <v>146641</v>
      </c>
      <c r="D59" s="11">
        <f t="shared" si="4"/>
        <v>2.1996149999999998E-3</v>
      </c>
      <c r="E59" s="11">
        <f t="shared" si="3"/>
        <v>2.1996149999999997</v>
      </c>
      <c r="F59" s="11"/>
    </row>
    <row r="60" spans="1:6" x14ac:dyDescent="0.25">
      <c r="A60">
        <v>2019</v>
      </c>
      <c r="B60" t="s">
        <v>38</v>
      </c>
      <c r="C60" s="1">
        <v>316673</v>
      </c>
      <c r="D60" s="11">
        <f t="shared" si="4"/>
        <v>4.7500949999999993E-3</v>
      </c>
      <c r="E60" s="11">
        <f t="shared" si="3"/>
        <v>4.7500949999999991</v>
      </c>
    </row>
    <row r="61" spans="1:6" x14ac:dyDescent="0.25">
      <c r="A61">
        <v>2019</v>
      </c>
      <c r="B61" t="s">
        <v>39</v>
      </c>
      <c r="C61" s="1">
        <v>144385</v>
      </c>
      <c r="D61" s="11">
        <f t="shared" si="4"/>
        <v>2.165775E-3</v>
      </c>
      <c r="E61" s="11">
        <f t="shared" si="3"/>
        <v>2.165775</v>
      </c>
      <c r="F61" s="11"/>
    </row>
    <row r="62" spans="1:6" x14ac:dyDescent="0.25">
      <c r="A62">
        <v>2020</v>
      </c>
      <c r="B62" t="s">
        <v>38</v>
      </c>
      <c r="C62" s="1">
        <v>323090</v>
      </c>
      <c r="D62" s="11">
        <f t="shared" si="4"/>
        <v>4.8463499999999993E-3</v>
      </c>
      <c r="E62" s="11">
        <f t="shared" si="3"/>
        <v>4.8463499999999993</v>
      </c>
    </row>
    <row r="63" spans="1:6" x14ac:dyDescent="0.25">
      <c r="A63">
        <v>2020</v>
      </c>
      <c r="B63" t="s">
        <v>39</v>
      </c>
      <c r="C63" s="1">
        <v>127394</v>
      </c>
      <c r="D63" s="11">
        <f t="shared" si="4"/>
        <v>1.9109099999999998E-3</v>
      </c>
      <c r="E63" s="11">
        <f t="shared" si="3"/>
        <v>1.9109099999999999</v>
      </c>
    </row>
    <row r="64" spans="1:6" x14ac:dyDescent="0.25">
      <c r="A64">
        <v>2021</v>
      </c>
      <c r="B64" t="s">
        <v>38</v>
      </c>
      <c r="C64" s="1">
        <v>327844</v>
      </c>
      <c r="D64" s="11">
        <f t="shared" si="4"/>
        <v>4.9176599999999999E-3</v>
      </c>
      <c r="E64" s="11">
        <f t="shared" si="3"/>
        <v>4.9176599999999997</v>
      </c>
    </row>
    <row r="65" spans="1:5" x14ac:dyDescent="0.25">
      <c r="A65">
        <v>2021</v>
      </c>
      <c r="B65" t="s">
        <v>39</v>
      </c>
      <c r="C65" s="1">
        <v>123981</v>
      </c>
      <c r="D65" s="11">
        <f t="shared" si="4"/>
        <v>1.8597149999999998E-3</v>
      </c>
      <c r="E65" s="11">
        <f t="shared" si="3"/>
        <v>1.8597149999999998</v>
      </c>
    </row>
    <row r="66" spans="1:5" x14ac:dyDescent="0.25">
      <c r="A66">
        <v>2022</v>
      </c>
      <c r="B66" t="s">
        <v>38</v>
      </c>
      <c r="C66" s="1">
        <v>314341</v>
      </c>
      <c r="D66" s="11">
        <f t="shared" si="4"/>
        <v>4.7151149999999998E-3</v>
      </c>
      <c r="E66" s="11">
        <f t="shared" si="3"/>
        <v>4.7151149999999999</v>
      </c>
    </row>
    <row r="67" spans="1:5" x14ac:dyDescent="0.25">
      <c r="A67">
        <v>2022</v>
      </c>
      <c r="B67" t="s">
        <v>39</v>
      </c>
      <c r="C67" s="1">
        <v>138656</v>
      </c>
      <c r="D67" s="11">
        <f t="shared" si="4"/>
        <v>2.0798399999999999E-3</v>
      </c>
      <c r="E67" s="11">
        <f t="shared" si="3"/>
        <v>2.0798399999999999</v>
      </c>
    </row>
    <row r="68" spans="1:5" x14ac:dyDescent="0.25">
      <c r="A68">
        <v>2023</v>
      </c>
      <c r="B68" t="s">
        <v>38</v>
      </c>
      <c r="C68" s="1">
        <v>312711</v>
      </c>
      <c r="D68" s="11">
        <f t="shared" si="4"/>
        <v>4.6906649999999992E-3</v>
      </c>
      <c r="E68" s="11">
        <f t="shared" si="3"/>
        <v>4.6906649999999992</v>
      </c>
    </row>
    <row r="69" spans="1:5" x14ac:dyDescent="0.25">
      <c r="A69">
        <v>2023</v>
      </c>
      <c r="B69" t="s">
        <v>39</v>
      </c>
      <c r="C69" s="1">
        <v>141831</v>
      </c>
      <c r="D69" s="11">
        <f t="shared" si="4"/>
        <v>2.1274649999999998E-3</v>
      </c>
      <c r="E69" s="11">
        <f t="shared" si="3"/>
        <v>2.1274649999999999</v>
      </c>
    </row>
    <row r="70" spans="1:5" x14ac:dyDescent="0.25">
      <c r="C70" s="1"/>
      <c r="D70" s="11"/>
      <c r="E70" s="11"/>
    </row>
    <row r="71" spans="1:5" x14ac:dyDescent="0.25">
      <c r="C71" s="1"/>
      <c r="D71" s="11"/>
      <c r="E71" s="11"/>
    </row>
  </sheetData>
  <autoFilter ref="A1:D55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pane ySplit="1" topLeftCell="A2" activePane="bottomLeft" state="frozen"/>
      <selection pane="bottomLeft" activeCell="A38" sqref="A38"/>
    </sheetView>
  </sheetViews>
  <sheetFormatPr defaultRowHeight="15" x14ac:dyDescent="0.25"/>
  <cols>
    <col min="2" max="2" width="15.7109375" bestFit="1" customWidth="1"/>
    <col min="5" max="5" width="9.5703125" bestFit="1" customWidth="1"/>
    <col min="8" max="8" width="10" bestFit="1" customWidth="1"/>
  </cols>
  <sheetData>
    <row r="1" spans="1:10" x14ac:dyDescent="0.25">
      <c r="A1" t="s">
        <v>4</v>
      </c>
      <c r="B1" t="s">
        <v>49</v>
      </c>
      <c r="C1" t="s">
        <v>50</v>
      </c>
      <c r="D1" t="s">
        <v>46</v>
      </c>
      <c r="E1" t="s">
        <v>47</v>
      </c>
      <c r="H1" s="8" t="s">
        <v>40</v>
      </c>
      <c r="I1">
        <v>1.6</v>
      </c>
      <c r="J1" t="s">
        <v>48</v>
      </c>
    </row>
    <row r="2" spans="1:10" x14ac:dyDescent="0.25">
      <c r="A2">
        <v>1990</v>
      </c>
      <c r="B2" s="1">
        <v>10364124</v>
      </c>
      <c r="C2" s="17">
        <v>11.5</v>
      </c>
      <c r="D2" s="1">
        <f>B2*(C2/100)</f>
        <v>1191874.26</v>
      </c>
      <c r="E2" s="11">
        <f>D2*$I$1/1000000</f>
        <v>1.9069988160000002</v>
      </c>
    </row>
    <row r="3" spans="1:10" x14ac:dyDescent="0.25">
      <c r="A3">
        <v>1991</v>
      </c>
      <c r="B3" s="1">
        <v>10312548</v>
      </c>
      <c r="C3" s="17">
        <v>11.4</v>
      </c>
      <c r="D3" s="1">
        <f t="shared" ref="D3:D35" si="0">B3*(C3/100)</f>
        <v>1175630.4720000001</v>
      </c>
      <c r="E3" s="11">
        <f t="shared" ref="E3:E35" si="1">D3*$I$1/1000000</f>
        <v>1.8810087552000003</v>
      </c>
    </row>
    <row r="4" spans="1:10" x14ac:dyDescent="0.25">
      <c r="A4">
        <v>1992</v>
      </c>
      <c r="B4" s="1">
        <v>10325697</v>
      </c>
      <c r="C4" s="17">
        <v>10.8</v>
      </c>
      <c r="D4" s="1">
        <f t="shared" si="0"/>
        <v>1115175.2760000001</v>
      </c>
      <c r="E4" s="11">
        <f t="shared" si="1"/>
        <v>1.7842804416000002</v>
      </c>
    </row>
    <row r="5" spans="1:10" x14ac:dyDescent="0.25">
      <c r="A5">
        <v>1993</v>
      </c>
      <c r="B5" s="1">
        <v>10334013</v>
      </c>
      <c r="C5" s="17">
        <v>10.199999999999999</v>
      </c>
      <c r="D5" s="1">
        <f t="shared" si="0"/>
        <v>1054069.3259999999</v>
      </c>
      <c r="E5" s="11">
        <f t="shared" si="1"/>
        <v>1.6865109216</v>
      </c>
    </row>
    <row r="6" spans="1:10" x14ac:dyDescent="0.25">
      <c r="A6">
        <v>1994</v>
      </c>
      <c r="B6" s="1">
        <v>10333161</v>
      </c>
      <c r="C6" s="17">
        <v>9.6999999999999993</v>
      </c>
      <c r="D6" s="1">
        <f t="shared" si="0"/>
        <v>1002316.6169999999</v>
      </c>
      <c r="E6" s="11">
        <f t="shared" si="1"/>
        <v>1.6037065872</v>
      </c>
    </row>
    <row r="7" spans="1:10" x14ac:dyDescent="0.25">
      <c r="A7">
        <v>1995</v>
      </c>
      <c r="B7" s="1">
        <v>10321344</v>
      </c>
      <c r="C7" s="17">
        <v>9</v>
      </c>
      <c r="D7" s="1">
        <f t="shared" si="0"/>
        <v>928920.96</v>
      </c>
      <c r="E7" s="11">
        <f t="shared" si="1"/>
        <v>1.4862735360000001</v>
      </c>
    </row>
    <row r="8" spans="1:10" x14ac:dyDescent="0.25">
      <c r="A8">
        <v>1996</v>
      </c>
      <c r="B8" s="1">
        <v>10309137</v>
      </c>
      <c r="C8" s="17">
        <v>8.4</v>
      </c>
      <c r="D8" s="1">
        <f t="shared" si="0"/>
        <v>865967.50800000003</v>
      </c>
      <c r="E8" s="11">
        <f t="shared" si="1"/>
        <v>1.3855480128000002</v>
      </c>
    </row>
    <row r="9" spans="1:10" x14ac:dyDescent="0.25">
      <c r="A9">
        <v>1997</v>
      </c>
      <c r="B9" s="1">
        <v>10299125</v>
      </c>
      <c r="C9" s="17">
        <v>8</v>
      </c>
      <c r="D9" s="1">
        <f t="shared" si="0"/>
        <v>823930</v>
      </c>
      <c r="E9" s="11">
        <f t="shared" si="1"/>
        <v>1.3182879999999999</v>
      </c>
    </row>
    <row r="10" spans="1:10" x14ac:dyDescent="0.25">
      <c r="A10">
        <v>1998</v>
      </c>
      <c r="B10" s="1">
        <v>10289621</v>
      </c>
      <c r="C10" s="17">
        <v>7.2</v>
      </c>
      <c r="D10" s="1">
        <f t="shared" si="0"/>
        <v>740852.71200000006</v>
      </c>
      <c r="E10" s="11">
        <f t="shared" si="1"/>
        <v>1.1853643392</v>
      </c>
    </row>
    <row r="11" spans="1:10" x14ac:dyDescent="0.25">
      <c r="A11">
        <v>1999</v>
      </c>
      <c r="B11" s="1">
        <v>10278098</v>
      </c>
      <c r="C11" s="17">
        <v>6.8</v>
      </c>
      <c r="D11" s="1">
        <f t="shared" si="0"/>
        <v>698910.66400000011</v>
      </c>
      <c r="E11" s="11">
        <f t="shared" si="1"/>
        <v>1.1182570624000001</v>
      </c>
    </row>
    <row r="12" spans="1:10" x14ac:dyDescent="0.25">
      <c r="A12">
        <v>2000</v>
      </c>
      <c r="B12" s="1">
        <v>10266546</v>
      </c>
      <c r="C12" s="17">
        <v>6</v>
      </c>
      <c r="D12" s="1">
        <f t="shared" si="0"/>
        <v>615992.76</v>
      </c>
      <c r="E12" s="11">
        <f t="shared" si="1"/>
        <v>0.98558841600000013</v>
      </c>
    </row>
    <row r="13" spans="1:10" x14ac:dyDescent="0.25">
      <c r="A13">
        <v>2001</v>
      </c>
      <c r="B13" s="1">
        <v>10206436</v>
      </c>
      <c r="C13" s="17">
        <v>5.6</v>
      </c>
      <c r="D13" s="1">
        <f t="shared" si="0"/>
        <v>571560.41599999997</v>
      </c>
      <c r="E13" s="11">
        <f t="shared" si="1"/>
        <v>0.91449666559999998</v>
      </c>
    </row>
    <row r="14" spans="1:10" x14ac:dyDescent="0.25">
      <c r="A14">
        <v>2002</v>
      </c>
      <c r="B14" s="1">
        <v>10203269</v>
      </c>
      <c r="C14" s="17">
        <v>4.5</v>
      </c>
      <c r="D14" s="1">
        <f t="shared" si="0"/>
        <v>459147.10499999998</v>
      </c>
      <c r="E14" s="11">
        <f t="shared" si="1"/>
        <v>0.73463536800000007</v>
      </c>
    </row>
    <row r="15" spans="1:10" x14ac:dyDescent="0.25">
      <c r="A15">
        <v>2003</v>
      </c>
      <c r="B15" s="1">
        <v>10211455</v>
      </c>
      <c r="C15" s="17">
        <v>3.5</v>
      </c>
      <c r="D15" s="1">
        <f t="shared" si="0"/>
        <v>357400.92500000005</v>
      </c>
      <c r="E15" s="11">
        <f t="shared" si="1"/>
        <v>0.57184148000000012</v>
      </c>
    </row>
    <row r="16" spans="1:10" x14ac:dyDescent="0.25">
      <c r="A16">
        <v>2004</v>
      </c>
      <c r="B16" s="1">
        <v>10220577</v>
      </c>
      <c r="C16" s="17">
        <v>2.8</v>
      </c>
      <c r="D16" s="1">
        <f t="shared" si="0"/>
        <v>286176.15599999996</v>
      </c>
      <c r="E16" s="11">
        <f t="shared" si="1"/>
        <v>0.45788184959999995</v>
      </c>
    </row>
    <row r="17" spans="1:8" x14ac:dyDescent="0.25">
      <c r="A17">
        <v>2005</v>
      </c>
      <c r="B17" s="1">
        <v>10251079</v>
      </c>
      <c r="C17" s="17">
        <v>2</v>
      </c>
      <c r="D17" s="1">
        <f t="shared" si="0"/>
        <v>205021.58000000002</v>
      </c>
      <c r="E17" s="11">
        <f t="shared" si="1"/>
        <v>0.32803452800000005</v>
      </c>
    </row>
    <row r="18" spans="1:8" x14ac:dyDescent="0.25">
      <c r="A18">
        <v>2006</v>
      </c>
      <c r="B18" s="1">
        <v>10287189</v>
      </c>
      <c r="C18" s="17">
        <v>1.5</v>
      </c>
      <c r="D18" s="1">
        <f t="shared" si="0"/>
        <v>154307.83499999999</v>
      </c>
      <c r="E18" s="11">
        <f t="shared" si="1"/>
        <v>0.246892536</v>
      </c>
    </row>
    <row r="19" spans="1:8" x14ac:dyDescent="0.25">
      <c r="A19">
        <v>2007</v>
      </c>
      <c r="B19" s="1">
        <v>10381130</v>
      </c>
      <c r="C19" s="17">
        <v>1.2</v>
      </c>
      <c r="D19" s="1">
        <f t="shared" si="0"/>
        <v>124573.56</v>
      </c>
      <c r="E19" s="11">
        <f t="shared" si="1"/>
        <v>0.19931769599999999</v>
      </c>
    </row>
    <row r="20" spans="1:8" x14ac:dyDescent="0.25">
      <c r="A20">
        <v>2008</v>
      </c>
      <c r="B20" s="1">
        <v>10467542</v>
      </c>
      <c r="C20" s="17">
        <v>0.8</v>
      </c>
      <c r="D20" s="1">
        <f t="shared" si="0"/>
        <v>83740.335999999996</v>
      </c>
      <c r="E20" s="11">
        <f t="shared" si="1"/>
        <v>0.13398453760000001</v>
      </c>
    </row>
    <row r="21" spans="1:8" x14ac:dyDescent="0.25">
      <c r="A21">
        <v>2009</v>
      </c>
      <c r="B21" s="1">
        <v>10506813</v>
      </c>
      <c r="C21" s="17">
        <v>0.7</v>
      </c>
      <c r="D21" s="1">
        <f t="shared" si="0"/>
        <v>73547.690999999992</v>
      </c>
      <c r="E21" s="11">
        <f t="shared" si="1"/>
        <v>0.11767630559999999</v>
      </c>
    </row>
    <row r="22" spans="1:8" x14ac:dyDescent="0.25">
      <c r="A22">
        <v>2010</v>
      </c>
      <c r="B22" s="1">
        <v>10532770</v>
      </c>
      <c r="C22" s="17">
        <v>0.7</v>
      </c>
      <c r="D22" s="1">
        <f t="shared" si="0"/>
        <v>73729.39</v>
      </c>
      <c r="E22" s="11">
        <f t="shared" si="1"/>
        <v>0.117967024</v>
      </c>
    </row>
    <row r="23" spans="1:8" x14ac:dyDescent="0.25">
      <c r="A23">
        <v>2011</v>
      </c>
      <c r="B23" s="1">
        <v>10505445</v>
      </c>
      <c r="C23" s="17">
        <v>0.7</v>
      </c>
      <c r="D23" s="1">
        <f t="shared" si="0"/>
        <v>73538.114999999991</v>
      </c>
      <c r="E23" s="11">
        <f t="shared" si="1"/>
        <v>0.117660984</v>
      </c>
    </row>
    <row r="24" spans="1:8" x14ac:dyDescent="0.25">
      <c r="A24">
        <v>2012</v>
      </c>
      <c r="B24" s="1">
        <v>10516125</v>
      </c>
      <c r="C24" s="17">
        <v>0.9</v>
      </c>
      <c r="D24" s="1">
        <f t="shared" si="0"/>
        <v>94645.125000000015</v>
      </c>
      <c r="E24" s="11">
        <f t="shared" si="1"/>
        <v>0.15143220000000004</v>
      </c>
    </row>
    <row r="25" spans="1:8" x14ac:dyDescent="0.25">
      <c r="A25">
        <v>2013</v>
      </c>
      <c r="B25" s="1">
        <v>10512419</v>
      </c>
      <c r="C25" s="17">
        <v>0.9</v>
      </c>
      <c r="D25" s="1">
        <f t="shared" si="0"/>
        <v>94611.771000000008</v>
      </c>
      <c r="E25" s="11">
        <f t="shared" si="1"/>
        <v>0.15137883360000001</v>
      </c>
    </row>
    <row r="26" spans="1:8" x14ac:dyDescent="0.25">
      <c r="A26">
        <v>2014</v>
      </c>
      <c r="B26" s="1">
        <v>10538275</v>
      </c>
      <c r="C26" s="17">
        <v>0.7</v>
      </c>
      <c r="D26" s="1">
        <f t="shared" si="0"/>
        <v>73767.924999999988</v>
      </c>
      <c r="E26" s="11">
        <f t="shared" si="1"/>
        <v>0.11802868</v>
      </c>
      <c r="H26" s="16"/>
    </row>
    <row r="27" spans="1:8" x14ac:dyDescent="0.25">
      <c r="A27">
        <v>2015</v>
      </c>
      <c r="B27" s="1">
        <v>10553843</v>
      </c>
      <c r="C27" s="17">
        <v>0.6</v>
      </c>
      <c r="D27" s="1">
        <f t="shared" si="0"/>
        <v>63323.058000000005</v>
      </c>
      <c r="E27" s="11">
        <f t="shared" si="1"/>
        <v>0.10131689280000002</v>
      </c>
      <c r="H27" s="16"/>
    </row>
    <row r="28" spans="1:8" x14ac:dyDescent="0.25">
      <c r="A28">
        <v>2016</v>
      </c>
      <c r="B28" s="1">
        <v>10578820</v>
      </c>
      <c r="C28" s="17">
        <v>0.5</v>
      </c>
      <c r="D28" s="1">
        <f t="shared" si="0"/>
        <v>52894.1</v>
      </c>
      <c r="E28" s="11">
        <f t="shared" si="1"/>
        <v>8.4630559999999994E-2</v>
      </c>
      <c r="H28" s="16"/>
    </row>
    <row r="29" spans="1:8" x14ac:dyDescent="0.25">
      <c r="A29">
        <v>2017</v>
      </c>
      <c r="B29" s="1">
        <v>10610055</v>
      </c>
      <c r="C29" s="17">
        <v>0.4</v>
      </c>
      <c r="D29" s="1">
        <f t="shared" si="0"/>
        <v>42440.22</v>
      </c>
      <c r="E29" s="11">
        <f t="shared" si="1"/>
        <v>6.7904352000000001E-2</v>
      </c>
    </row>
    <row r="30" spans="1:8" x14ac:dyDescent="0.25">
      <c r="A30">
        <v>2018</v>
      </c>
      <c r="B30" s="1">
        <v>10649800</v>
      </c>
      <c r="C30" s="17">
        <v>0.5</v>
      </c>
      <c r="D30" s="1">
        <f t="shared" si="0"/>
        <v>53249</v>
      </c>
      <c r="E30" s="11">
        <f t="shared" si="1"/>
        <v>8.5198400000000007E-2</v>
      </c>
    </row>
    <row r="31" spans="1:8" x14ac:dyDescent="0.25">
      <c r="A31">
        <v>2019</v>
      </c>
      <c r="B31" s="1">
        <v>10693939</v>
      </c>
      <c r="C31" s="17">
        <v>0.4</v>
      </c>
      <c r="D31" s="1">
        <f t="shared" si="0"/>
        <v>42775.756000000001</v>
      </c>
      <c r="E31" s="11">
        <f t="shared" si="1"/>
        <v>6.8441209599999997E-2</v>
      </c>
    </row>
    <row r="32" spans="1:8" x14ac:dyDescent="0.25">
      <c r="A32">
        <v>2020</v>
      </c>
      <c r="B32" s="1">
        <v>10701777</v>
      </c>
      <c r="C32" s="17">
        <v>0.3</v>
      </c>
      <c r="D32" s="1">
        <f t="shared" si="0"/>
        <v>32105.331000000002</v>
      </c>
      <c r="E32" s="11">
        <f t="shared" si="1"/>
        <v>5.1368529600000011E-2</v>
      </c>
    </row>
    <row r="33" spans="1:5" x14ac:dyDescent="0.25">
      <c r="A33">
        <v>2021</v>
      </c>
      <c r="B33" s="1">
        <v>10516707</v>
      </c>
      <c r="C33" s="17">
        <v>0.3</v>
      </c>
      <c r="D33" s="1">
        <f t="shared" si="0"/>
        <v>31550.120999999999</v>
      </c>
      <c r="E33" s="11">
        <f t="shared" si="1"/>
        <v>5.0480193600000001E-2</v>
      </c>
    </row>
    <row r="34" spans="1:5" x14ac:dyDescent="0.25">
      <c r="A34">
        <v>2022</v>
      </c>
      <c r="B34" s="1">
        <v>10827529</v>
      </c>
      <c r="C34" s="17">
        <v>0.3</v>
      </c>
      <c r="D34" s="1">
        <f t="shared" si="0"/>
        <v>32482.587</v>
      </c>
      <c r="E34" s="11">
        <f t="shared" si="1"/>
        <v>5.1972139200000003E-2</v>
      </c>
    </row>
    <row r="35" spans="1:5" x14ac:dyDescent="0.25">
      <c r="A35">
        <v>2023</v>
      </c>
      <c r="B35" s="1">
        <v>10900555</v>
      </c>
      <c r="C35" s="17">
        <v>0.3</v>
      </c>
      <c r="D35" s="1">
        <f t="shared" si="0"/>
        <v>32701.665000000001</v>
      </c>
      <c r="E35" s="11">
        <f t="shared" si="1"/>
        <v>5.2322664000000005E-2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calculation_NMVOC</vt:lpstr>
      <vt:lpstr>calculation_NH3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2017-07-04T09:44:16Z</dcterms:created>
  <dcterms:modified xsi:type="dcterms:W3CDTF">2025-08-06T05:30:05Z</dcterms:modified>
</cp:coreProperties>
</file>